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FLN\Molio Dropbox\Flemming Lindberg Nielsen\31 - Prisdata\PDOC\6030-0 PRISBØGER GENERELT\Udgivelse af Prisdata\Udgivelse 2024\Prisdata Excel skabeloner til molio.dk\"/>
    </mc:Choice>
  </mc:AlternateContent>
  <xr:revisionPtr revIDLastSave="0" documentId="13_ncr:1_{6F89311E-C24B-4853-B617-4A0F32DD4F5F}" xr6:coauthVersionLast="47" xr6:coauthVersionMax="47" xr10:uidLastSave="{00000000-0000-0000-0000-000000000000}"/>
  <bookViews>
    <workbookView xWindow="-120" yWindow="-120" windowWidth="29040" windowHeight="17520" tabRatio="783" xr2:uid="{00000000-000D-0000-FFFF-FFFF00000000}"/>
  </bookViews>
  <sheets>
    <sheet name="Netto opdelt" sheetId="15" r:id="rId1"/>
    <sheet name="Brutto opdelt" sheetId="19" r:id="rId2"/>
    <sheet name="Brutto summeret" sheetId="25" r:id="rId3"/>
    <sheet name="Overslagskalkulation" sheetId="12" r:id="rId4"/>
    <sheet name="Brugervejledning" sheetId="23" r:id="rId5"/>
  </sheets>
  <definedNames>
    <definedName name="Print_Area" localSheetId="4">Brugervejledning!$A$1:$S$189</definedName>
    <definedName name="Print_Area" localSheetId="1">'Brutto opdelt'!$B$2:$P$44,'Brutto opdelt'!$R$6:$Y$42</definedName>
    <definedName name="Print_Area" localSheetId="2">'Brutto summeret'!$B$3:$H$51</definedName>
    <definedName name="Print_Area" localSheetId="0">'Netto opdelt'!$B$3:$P$79</definedName>
    <definedName name="Print_Area" localSheetId="3">Overslagskalkulation!$B$2:$H$240</definedName>
    <definedName name="_xlnm.Print_Area" localSheetId="1">'Brutto opdelt'!$A:$Q</definedName>
    <definedName name="_xlnm.Print_Area" localSheetId="2">'Brutto summeret'!$A:$I</definedName>
    <definedName name="_xlnm.Print_Area" localSheetId="0">'Netto opdelt'!$A:$Q</definedName>
    <definedName name="_xlnm.Print_Area" localSheetId="3">Overslagskalkulation!$A:$I</definedName>
    <definedName name="Z_6E22EE71_35C1_11D3_B69A_00805F0F7854_.wvu.PrintArea" localSheetId="1" hidden="1">'Brutto opdelt'!$B$7:$P$41</definedName>
    <definedName name="Z_6E22EE71_35C1_11D3_B69A_00805F0F7854_.wvu.PrintArea" localSheetId="2" hidden="1">'Brutto summeret'!$B$7:$H$49</definedName>
    <definedName name="Z_6E22EE71_35C1_11D3_B69A_00805F0F7854_.wvu.PrintArea" localSheetId="0" hidden="1">'Netto opdelt'!$B$7:$P$43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5" l="1"/>
  <c r="P18" i="15"/>
  <c r="C9" i="19"/>
  <c r="C9" i="15" l="1"/>
  <c r="D9" i="15"/>
  <c r="E9" i="15"/>
  <c r="F9" i="15"/>
  <c r="G9" i="15"/>
  <c r="C10" i="15"/>
  <c r="D10" i="15"/>
  <c r="E10" i="15"/>
  <c r="F10" i="15"/>
  <c r="G10" i="15"/>
  <c r="C11" i="15"/>
  <c r="D11" i="15"/>
  <c r="E11" i="15"/>
  <c r="F11" i="15"/>
  <c r="G11" i="15"/>
  <c r="C12" i="15"/>
  <c r="D12" i="15"/>
  <c r="E12" i="15"/>
  <c r="F12" i="15"/>
  <c r="G12" i="15"/>
  <c r="F49" i="25"/>
  <c r="E49" i="25"/>
  <c r="B49" i="25"/>
  <c r="G48" i="25"/>
  <c r="F48" i="25"/>
  <c r="H48" i="25" s="1"/>
  <c r="E48" i="25"/>
  <c r="D48" i="25"/>
  <c r="C48" i="25"/>
  <c r="H47" i="25"/>
  <c r="G47" i="25"/>
  <c r="F47" i="25"/>
  <c r="E47" i="25"/>
  <c r="D47" i="25"/>
  <c r="C47" i="25"/>
  <c r="G46" i="25"/>
  <c r="H46" i="25" s="1"/>
  <c r="F46" i="25"/>
  <c r="E46" i="25"/>
  <c r="D46" i="25"/>
  <c r="C46" i="25"/>
  <c r="G45" i="25"/>
  <c r="F45" i="25"/>
  <c r="H45" i="25" s="1"/>
  <c r="E45" i="25"/>
  <c r="D45" i="25"/>
  <c r="C45" i="25"/>
  <c r="G44" i="25"/>
  <c r="F44" i="25"/>
  <c r="H44" i="25" s="1"/>
  <c r="E44" i="25"/>
  <c r="D44" i="25"/>
  <c r="C44" i="25"/>
  <c r="G43" i="25"/>
  <c r="F43" i="25"/>
  <c r="H43" i="25" s="1"/>
  <c r="E43" i="25"/>
  <c r="D43" i="25"/>
  <c r="C43" i="25"/>
  <c r="H42" i="25"/>
  <c r="G42" i="25"/>
  <c r="F42" i="25"/>
  <c r="E42" i="25"/>
  <c r="D42" i="25"/>
  <c r="C42" i="25"/>
  <c r="G41" i="25"/>
  <c r="H41" i="25" s="1"/>
  <c r="F41" i="25"/>
  <c r="E41" i="25"/>
  <c r="D41" i="25"/>
  <c r="C41" i="25"/>
  <c r="G40" i="25"/>
  <c r="F40" i="25"/>
  <c r="H40" i="25" s="1"/>
  <c r="E40" i="25"/>
  <c r="D40" i="25"/>
  <c r="C40" i="25"/>
  <c r="G39" i="25"/>
  <c r="F39" i="25"/>
  <c r="H39" i="25" s="1"/>
  <c r="E39" i="25"/>
  <c r="D39" i="25"/>
  <c r="C39" i="25"/>
  <c r="G38" i="25"/>
  <c r="F38" i="25"/>
  <c r="H38" i="25" s="1"/>
  <c r="E38" i="25"/>
  <c r="D38" i="25"/>
  <c r="C38" i="25"/>
  <c r="H37" i="25"/>
  <c r="G37" i="25"/>
  <c r="F37" i="25"/>
  <c r="E37" i="25"/>
  <c r="D37" i="25"/>
  <c r="C37" i="25"/>
  <c r="G36" i="25"/>
  <c r="H36" i="25" s="1"/>
  <c r="F36" i="25"/>
  <c r="E36" i="25"/>
  <c r="D36" i="25"/>
  <c r="C36" i="25"/>
  <c r="G35" i="25"/>
  <c r="F35" i="25"/>
  <c r="H35" i="25" s="1"/>
  <c r="E35" i="25"/>
  <c r="D35" i="25"/>
  <c r="C35" i="25"/>
  <c r="G34" i="25"/>
  <c r="F34" i="25"/>
  <c r="H34" i="25" s="1"/>
  <c r="E34" i="25"/>
  <c r="D34" i="25"/>
  <c r="C34" i="25"/>
  <c r="G33" i="25"/>
  <c r="F33" i="25"/>
  <c r="H33" i="25" s="1"/>
  <c r="E33" i="25"/>
  <c r="D33" i="25"/>
  <c r="C33" i="25"/>
  <c r="H32" i="25"/>
  <c r="G32" i="25"/>
  <c r="F32" i="25"/>
  <c r="E32" i="25"/>
  <c r="D32" i="25"/>
  <c r="C32" i="25"/>
  <c r="G31" i="25"/>
  <c r="H31" i="25" s="1"/>
  <c r="F31" i="25"/>
  <c r="E31" i="25"/>
  <c r="D31" i="25"/>
  <c r="C31" i="25"/>
  <c r="G30" i="25"/>
  <c r="F30" i="25"/>
  <c r="H30" i="25" s="1"/>
  <c r="E30" i="25"/>
  <c r="D30" i="25"/>
  <c r="C30" i="25"/>
  <c r="G29" i="25"/>
  <c r="F29" i="25"/>
  <c r="H29" i="25" s="1"/>
  <c r="E29" i="25"/>
  <c r="D29" i="25"/>
  <c r="C29" i="25"/>
  <c r="G28" i="25"/>
  <c r="F28" i="25"/>
  <c r="H28" i="25" s="1"/>
  <c r="E28" i="25"/>
  <c r="D28" i="25"/>
  <c r="C28" i="25"/>
  <c r="H27" i="25"/>
  <c r="G27" i="25"/>
  <c r="F27" i="25"/>
  <c r="E27" i="25"/>
  <c r="D27" i="25"/>
  <c r="C27" i="25"/>
  <c r="G26" i="25"/>
  <c r="H26" i="25" s="1"/>
  <c r="F26" i="25"/>
  <c r="E26" i="25"/>
  <c r="D26" i="25"/>
  <c r="C26" i="25"/>
  <c r="G25" i="25"/>
  <c r="F25" i="25"/>
  <c r="H25" i="25" s="1"/>
  <c r="E25" i="25"/>
  <c r="D25" i="25"/>
  <c r="C25" i="25"/>
  <c r="G24" i="25"/>
  <c r="F24" i="25"/>
  <c r="H24" i="25" s="1"/>
  <c r="E24" i="25"/>
  <c r="D24" i="25"/>
  <c r="C24" i="25"/>
  <c r="G23" i="25"/>
  <c r="F23" i="25"/>
  <c r="H23" i="25" s="1"/>
  <c r="E23" i="25"/>
  <c r="D23" i="25"/>
  <c r="C23" i="25"/>
  <c r="G22" i="25"/>
  <c r="H22" i="25" s="1"/>
  <c r="F22" i="25"/>
  <c r="E22" i="25"/>
  <c r="D22" i="25"/>
  <c r="C22" i="25"/>
  <c r="G21" i="25"/>
  <c r="F21" i="25"/>
  <c r="E21" i="25"/>
  <c r="D21" i="25"/>
  <c r="C21" i="25"/>
  <c r="G20" i="25"/>
  <c r="F20" i="25"/>
  <c r="E20" i="25"/>
  <c r="D20" i="25"/>
  <c r="C20" i="25"/>
  <c r="G19" i="25"/>
  <c r="F19" i="25"/>
  <c r="H19" i="25" s="1"/>
  <c r="E19" i="25"/>
  <c r="D19" i="25"/>
  <c r="C19" i="25"/>
  <c r="G18" i="25"/>
  <c r="F18" i="25"/>
  <c r="H18" i="25" s="1"/>
  <c r="E18" i="25"/>
  <c r="D18" i="25"/>
  <c r="C18" i="25"/>
  <c r="H17" i="25"/>
  <c r="G17" i="25"/>
  <c r="F17" i="25"/>
  <c r="E17" i="25"/>
  <c r="D17" i="25"/>
  <c r="C17" i="25"/>
  <c r="G16" i="25"/>
  <c r="F16" i="25"/>
  <c r="E16" i="25"/>
  <c r="D16" i="25"/>
  <c r="C16" i="25"/>
  <c r="G15" i="25"/>
  <c r="F15" i="25"/>
  <c r="E15" i="25"/>
  <c r="D15" i="25"/>
  <c r="C15" i="25"/>
  <c r="G14" i="25"/>
  <c r="F14" i="25"/>
  <c r="E14" i="25"/>
  <c r="D14" i="25"/>
  <c r="C14" i="25"/>
  <c r="G13" i="25"/>
  <c r="F13" i="25"/>
  <c r="H13" i="25" s="1"/>
  <c r="E13" i="25"/>
  <c r="D13" i="25"/>
  <c r="C13" i="25"/>
  <c r="G12" i="25"/>
  <c r="H12" i="25" s="1"/>
  <c r="F12" i="25"/>
  <c r="E12" i="25"/>
  <c r="D12" i="25"/>
  <c r="C12" i="25"/>
  <c r="G11" i="25"/>
  <c r="F11" i="25"/>
  <c r="E11" i="25"/>
  <c r="D11" i="25"/>
  <c r="C11" i="25"/>
  <c r="G10" i="25"/>
  <c r="F10" i="25"/>
  <c r="E10" i="25"/>
  <c r="D10" i="25"/>
  <c r="C10" i="25"/>
  <c r="G9" i="25"/>
  <c r="F9" i="25"/>
  <c r="E9" i="25"/>
  <c r="D9" i="25"/>
  <c r="C9" i="25"/>
  <c r="L5" i="25"/>
  <c r="K5" i="25"/>
  <c r="H16" i="25" l="1"/>
  <c r="H15" i="25"/>
  <c r="H14" i="25"/>
  <c r="H9" i="15"/>
  <c r="H11" i="15"/>
  <c r="H12" i="15"/>
  <c r="H10" i="15"/>
  <c r="H9" i="25"/>
  <c r="H11" i="25"/>
  <c r="H10" i="25"/>
  <c r="H21" i="25"/>
  <c r="H20" i="25"/>
  <c r="H49" i="25" l="1"/>
  <c r="G50" i="25" s="1"/>
  <c r="H51" i="25" s="1"/>
  <c r="G44" i="19" l="1"/>
  <c r="F44" i="19"/>
  <c r="E44" i="19"/>
  <c r="B44" i="19"/>
  <c r="F43" i="19"/>
  <c r="E43" i="19"/>
  <c r="D43" i="19"/>
  <c r="B43" i="19"/>
  <c r="F42" i="19"/>
  <c r="E42" i="19"/>
  <c r="D42" i="19"/>
  <c r="B42" i="19"/>
  <c r="M41" i="19"/>
  <c r="K41" i="19"/>
  <c r="I41" i="19"/>
  <c r="G41" i="19"/>
  <c r="F41" i="19"/>
  <c r="E41" i="19"/>
  <c r="B41" i="19"/>
  <c r="M40" i="19"/>
  <c r="K40" i="19"/>
  <c r="I40" i="19"/>
  <c r="G40" i="19"/>
  <c r="F40" i="19"/>
  <c r="E40" i="19"/>
  <c r="D40" i="19"/>
  <c r="C40" i="19"/>
  <c r="M39" i="19"/>
  <c r="K39" i="19"/>
  <c r="I39" i="19"/>
  <c r="G39" i="19"/>
  <c r="F39" i="19"/>
  <c r="E39" i="19"/>
  <c r="D39" i="19"/>
  <c r="C39" i="19"/>
  <c r="M38" i="19"/>
  <c r="K38" i="19"/>
  <c r="I38" i="19"/>
  <c r="G38" i="19"/>
  <c r="F38" i="19"/>
  <c r="E38" i="19"/>
  <c r="D38" i="19"/>
  <c r="C38" i="19"/>
  <c r="M37" i="19"/>
  <c r="K37" i="19"/>
  <c r="I37" i="19"/>
  <c r="G37" i="19"/>
  <c r="F37" i="19"/>
  <c r="E37" i="19"/>
  <c r="D37" i="19"/>
  <c r="C37" i="19"/>
  <c r="M36" i="19"/>
  <c r="K36" i="19"/>
  <c r="I36" i="19"/>
  <c r="G36" i="19"/>
  <c r="F36" i="19"/>
  <c r="E36" i="19"/>
  <c r="D36" i="19"/>
  <c r="C36" i="19"/>
  <c r="M35" i="19"/>
  <c r="K35" i="19"/>
  <c r="I35" i="19"/>
  <c r="G35" i="19"/>
  <c r="F35" i="19"/>
  <c r="E35" i="19"/>
  <c r="D35" i="19"/>
  <c r="C35" i="19"/>
  <c r="M34" i="19"/>
  <c r="K34" i="19"/>
  <c r="I34" i="19"/>
  <c r="G34" i="19"/>
  <c r="F34" i="19"/>
  <c r="E34" i="19"/>
  <c r="D34" i="19"/>
  <c r="C34" i="19"/>
  <c r="M33" i="19"/>
  <c r="K33" i="19"/>
  <c r="I33" i="19"/>
  <c r="G33" i="19"/>
  <c r="F33" i="19"/>
  <c r="E33" i="19"/>
  <c r="D33" i="19"/>
  <c r="C33" i="19"/>
  <c r="M32" i="19"/>
  <c r="K32" i="19"/>
  <c r="I32" i="19"/>
  <c r="G32" i="19"/>
  <c r="F32" i="19"/>
  <c r="E32" i="19"/>
  <c r="D32" i="19"/>
  <c r="C32" i="19"/>
  <c r="M31" i="19"/>
  <c r="K31" i="19"/>
  <c r="I31" i="19"/>
  <c r="G31" i="19"/>
  <c r="F31" i="19"/>
  <c r="E31" i="19"/>
  <c r="D31" i="19"/>
  <c r="C31" i="19"/>
  <c r="M30" i="19"/>
  <c r="K30" i="19"/>
  <c r="I30" i="19"/>
  <c r="G30" i="19"/>
  <c r="F30" i="19"/>
  <c r="E30" i="19"/>
  <c r="D30" i="19"/>
  <c r="C30" i="19"/>
  <c r="M29" i="19"/>
  <c r="K29" i="19"/>
  <c r="I29" i="19"/>
  <c r="G29" i="19"/>
  <c r="F29" i="19"/>
  <c r="E29" i="19"/>
  <c r="D29" i="19"/>
  <c r="C29" i="19"/>
  <c r="M28" i="19"/>
  <c r="K28" i="19"/>
  <c r="I28" i="19"/>
  <c r="G28" i="19"/>
  <c r="F28" i="19"/>
  <c r="E28" i="19"/>
  <c r="D28" i="19"/>
  <c r="C28" i="19"/>
  <c r="M27" i="19"/>
  <c r="K27" i="19"/>
  <c r="I27" i="19"/>
  <c r="G27" i="19"/>
  <c r="F27" i="19"/>
  <c r="E27" i="19"/>
  <c r="D27" i="19"/>
  <c r="C27" i="19"/>
  <c r="M26" i="19"/>
  <c r="K26" i="19"/>
  <c r="I26" i="19"/>
  <c r="G26" i="19"/>
  <c r="F26" i="19"/>
  <c r="E26" i="19"/>
  <c r="D26" i="19"/>
  <c r="C26" i="19"/>
  <c r="M25" i="19"/>
  <c r="K25" i="19"/>
  <c r="I25" i="19"/>
  <c r="G25" i="19"/>
  <c r="F25" i="19"/>
  <c r="E25" i="19"/>
  <c r="D25" i="19"/>
  <c r="C25" i="19"/>
  <c r="M24" i="19"/>
  <c r="K24" i="19"/>
  <c r="I24" i="19"/>
  <c r="G24" i="19"/>
  <c r="F24" i="19"/>
  <c r="E24" i="19"/>
  <c r="D24" i="19"/>
  <c r="C24" i="19"/>
  <c r="M23" i="19"/>
  <c r="K23" i="19"/>
  <c r="I23" i="19"/>
  <c r="G23" i="19"/>
  <c r="F23" i="19"/>
  <c r="E23" i="19"/>
  <c r="D23" i="19"/>
  <c r="C23" i="19"/>
  <c r="M22" i="19"/>
  <c r="K22" i="19"/>
  <c r="I22" i="19"/>
  <c r="G22" i="19"/>
  <c r="F22" i="19"/>
  <c r="E22" i="19"/>
  <c r="D22" i="19"/>
  <c r="C22" i="19"/>
  <c r="M21" i="19"/>
  <c r="K21" i="19"/>
  <c r="I21" i="19"/>
  <c r="G21" i="19"/>
  <c r="F21" i="19"/>
  <c r="E21" i="19"/>
  <c r="D21" i="19"/>
  <c r="C21" i="19"/>
  <c r="M20" i="19"/>
  <c r="K20" i="19"/>
  <c r="I20" i="19"/>
  <c r="G20" i="19"/>
  <c r="F20" i="19"/>
  <c r="E20" i="19"/>
  <c r="D20" i="19"/>
  <c r="C20" i="19"/>
  <c r="O19" i="19"/>
  <c r="M19" i="19"/>
  <c r="K19" i="19"/>
  <c r="I19" i="19"/>
  <c r="G19" i="19"/>
  <c r="F19" i="19"/>
  <c r="E19" i="19"/>
  <c r="D19" i="19"/>
  <c r="C19" i="19"/>
  <c r="O18" i="19"/>
  <c r="M18" i="19"/>
  <c r="N18" i="19" s="1"/>
  <c r="K18" i="19"/>
  <c r="I18" i="19"/>
  <c r="G18" i="19"/>
  <c r="F18" i="19"/>
  <c r="E18" i="19"/>
  <c r="D18" i="19"/>
  <c r="C18" i="19"/>
  <c r="M17" i="19"/>
  <c r="K17" i="19"/>
  <c r="I17" i="19"/>
  <c r="G17" i="19"/>
  <c r="F17" i="19"/>
  <c r="E17" i="19"/>
  <c r="D17" i="19"/>
  <c r="C17" i="19"/>
  <c r="M16" i="19"/>
  <c r="K16" i="19"/>
  <c r="I16" i="19"/>
  <c r="G16" i="19"/>
  <c r="F16" i="19"/>
  <c r="E16" i="19"/>
  <c r="D16" i="19"/>
  <c r="C16" i="19"/>
  <c r="M15" i="19"/>
  <c r="K15" i="19"/>
  <c r="I15" i="19"/>
  <c r="G15" i="19"/>
  <c r="F15" i="19"/>
  <c r="E15" i="19"/>
  <c r="D15" i="19"/>
  <c r="C15" i="19"/>
  <c r="M14" i="19"/>
  <c r="K14" i="19"/>
  <c r="I14" i="19"/>
  <c r="G14" i="19"/>
  <c r="F14" i="19"/>
  <c r="E14" i="19"/>
  <c r="D14" i="19"/>
  <c r="C14" i="19"/>
  <c r="M13" i="19"/>
  <c r="K13" i="19"/>
  <c r="I13" i="19"/>
  <c r="G13" i="19"/>
  <c r="F13" i="19"/>
  <c r="E13" i="19"/>
  <c r="D13" i="19"/>
  <c r="C13" i="19"/>
  <c r="M12" i="19"/>
  <c r="K12" i="19"/>
  <c r="I12" i="19"/>
  <c r="G12" i="19"/>
  <c r="F12" i="19"/>
  <c r="E12" i="19"/>
  <c r="D12" i="19"/>
  <c r="C12" i="19"/>
  <c r="M11" i="19"/>
  <c r="K11" i="19"/>
  <c r="I11" i="19"/>
  <c r="G11" i="19"/>
  <c r="F11" i="19"/>
  <c r="E11" i="19"/>
  <c r="D11" i="19"/>
  <c r="C11" i="19"/>
  <c r="M10" i="19"/>
  <c r="K10" i="19"/>
  <c r="I10" i="19"/>
  <c r="G10" i="19"/>
  <c r="F10" i="19"/>
  <c r="E10" i="19"/>
  <c r="D10" i="19"/>
  <c r="C10" i="19"/>
  <c r="M9" i="19"/>
  <c r="K9" i="19"/>
  <c r="I9" i="19"/>
  <c r="G9" i="19"/>
  <c r="F9" i="19"/>
  <c r="E9" i="19"/>
  <c r="D9" i="19"/>
  <c r="Y6" i="19"/>
  <c r="X6" i="19"/>
  <c r="W6" i="19"/>
  <c r="V6" i="19"/>
  <c r="U6" i="19"/>
  <c r="T6" i="19"/>
  <c r="S6" i="19"/>
  <c r="R6" i="19"/>
  <c r="F3" i="12"/>
  <c r="F5" i="12"/>
  <c r="G179" i="12"/>
  <c r="G178" i="12"/>
  <c r="G177" i="12"/>
  <c r="G176" i="12"/>
  <c r="G174" i="12"/>
  <c r="G175" i="12"/>
  <c r="B76" i="15"/>
  <c r="D76" i="15"/>
  <c r="E76" i="15"/>
  <c r="J76" i="15"/>
  <c r="F76" i="15"/>
  <c r="B77" i="15"/>
  <c r="D77" i="15"/>
  <c r="E77" i="15"/>
  <c r="F77" i="15"/>
  <c r="B78" i="15"/>
  <c r="D78" i="15"/>
  <c r="E78" i="15"/>
  <c r="F78" i="15"/>
  <c r="B79" i="15"/>
  <c r="E79" i="15"/>
  <c r="F79" i="15"/>
  <c r="G79" i="15"/>
  <c r="D203" i="12"/>
  <c r="D202" i="12"/>
  <c r="D240" i="12"/>
  <c r="D232" i="12"/>
  <c r="D231" i="12"/>
  <c r="D228" i="12"/>
  <c r="D227" i="12"/>
  <c r="D222" i="12"/>
  <c r="D221" i="12"/>
  <c r="D213" i="12"/>
  <c r="D212" i="12"/>
  <c r="D197" i="12"/>
  <c r="D196" i="12"/>
  <c r="D180" i="12"/>
  <c r="D161" i="12"/>
  <c r="D115" i="12"/>
  <c r="D78" i="12"/>
  <c r="D56" i="12"/>
  <c r="D10" i="12"/>
  <c r="T43" i="15"/>
  <c r="S43" i="15"/>
  <c r="Y6" i="15"/>
  <c r="X6" i="15"/>
  <c r="W6" i="15"/>
  <c r="V6" i="15"/>
  <c r="U6" i="15"/>
  <c r="T6" i="15"/>
  <c r="S6" i="15"/>
  <c r="R6" i="15"/>
  <c r="I10" i="15"/>
  <c r="K10" i="15"/>
  <c r="L10" i="15" s="1"/>
  <c r="I9" i="15"/>
  <c r="J9" i="15" s="1"/>
  <c r="K9" i="15"/>
  <c r="M9" i="15"/>
  <c r="N9" i="15" s="1"/>
  <c r="M10" i="15"/>
  <c r="N10" i="15" s="1"/>
  <c r="I11" i="15"/>
  <c r="J11" i="15" s="1"/>
  <c r="K11" i="15"/>
  <c r="L11" i="15" s="1"/>
  <c r="M11" i="15"/>
  <c r="K12" i="15"/>
  <c r="L12" i="15" s="1"/>
  <c r="I12" i="15"/>
  <c r="J12" i="15" s="1"/>
  <c r="M12" i="15"/>
  <c r="C13" i="15"/>
  <c r="D13" i="15"/>
  <c r="E13" i="15"/>
  <c r="F13" i="15"/>
  <c r="G13" i="15"/>
  <c r="K13" i="15" s="1"/>
  <c r="I13" i="15"/>
  <c r="M13" i="15"/>
  <c r="C14" i="15"/>
  <c r="D14" i="15"/>
  <c r="E14" i="15"/>
  <c r="F14" i="15"/>
  <c r="G14" i="15"/>
  <c r="I14" i="15"/>
  <c r="K14" i="15"/>
  <c r="M14" i="15"/>
  <c r="C15" i="15"/>
  <c r="D15" i="15"/>
  <c r="E15" i="15"/>
  <c r="F15" i="15"/>
  <c r="G15" i="15"/>
  <c r="I15" i="15"/>
  <c r="K15" i="15"/>
  <c r="M15" i="15"/>
  <c r="C16" i="15"/>
  <c r="D16" i="15"/>
  <c r="E16" i="15"/>
  <c r="F16" i="15"/>
  <c r="G16" i="15"/>
  <c r="I16" i="15"/>
  <c r="K16" i="15"/>
  <c r="M16" i="15"/>
  <c r="C17" i="15"/>
  <c r="D17" i="15"/>
  <c r="E17" i="15"/>
  <c r="F17" i="15"/>
  <c r="H17" i="15"/>
  <c r="G17" i="15"/>
  <c r="I17" i="15"/>
  <c r="J17" i="15" s="1"/>
  <c r="K17" i="15"/>
  <c r="L17" i="15"/>
  <c r="M17" i="15"/>
  <c r="C18" i="15"/>
  <c r="D18" i="15"/>
  <c r="E18" i="15"/>
  <c r="F18" i="15"/>
  <c r="H18" i="15"/>
  <c r="G18" i="15"/>
  <c r="I18" i="15"/>
  <c r="J18" i="15" s="1"/>
  <c r="K18" i="15"/>
  <c r="L18" i="15" s="1"/>
  <c r="M18" i="15"/>
  <c r="N18" i="15"/>
  <c r="C19" i="15"/>
  <c r="D19" i="15"/>
  <c r="E19" i="15"/>
  <c r="F19" i="15"/>
  <c r="G19" i="15"/>
  <c r="I19" i="15"/>
  <c r="J19" i="15" s="1"/>
  <c r="K19" i="15"/>
  <c r="L19" i="15" s="1"/>
  <c r="M19" i="15"/>
  <c r="C20" i="15"/>
  <c r="D20" i="15"/>
  <c r="E20" i="15"/>
  <c r="F20" i="15"/>
  <c r="O20" i="15"/>
  <c r="G20" i="15"/>
  <c r="I20" i="15"/>
  <c r="K20" i="15"/>
  <c r="M20" i="15"/>
  <c r="N20" i="15"/>
  <c r="C21" i="15"/>
  <c r="D21" i="15"/>
  <c r="E21" i="15"/>
  <c r="F21" i="15"/>
  <c r="H21" i="15"/>
  <c r="G21" i="15"/>
  <c r="I21" i="15"/>
  <c r="K21" i="15"/>
  <c r="L21" i="15"/>
  <c r="M21" i="15"/>
  <c r="N21" i="15"/>
  <c r="C22" i="15"/>
  <c r="D22" i="15"/>
  <c r="E22" i="15"/>
  <c r="F22" i="15"/>
  <c r="N22" i="15"/>
  <c r="G22" i="15"/>
  <c r="I22" i="15"/>
  <c r="J22" i="15" s="1"/>
  <c r="K22" i="15"/>
  <c r="L22" i="15" s="1"/>
  <c r="M22" i="15"/>
  <c r="C23" i="15"/>
  <c r="D23" i="15"/>
  <c r="E23" i="15"/>
  <c r="F23" i="15"/>
  <c r="H23" i="15"/>
  <c r="G23" i="15"/>
  <c r="I23" i="15"/>
  <c r="J23" i="15"/>
  <c r="K23" i="15"/>
  <c r="L23" i="15" s="1"/>
  <c r="M23" i="15"/>
  <c r="N23" i="15"/>
  <c r="C24" i="15"/>
  <c r="D24" i="15"/>
  <c r="E24" i="15"/>
  <c r="F24" i="15"/>
  <c r="O24" i="15"/>
  <c r="G24" i="15"/>
  <c r="I24" i="15"/>
  <c r="J24" i="15" s="1"/>
  <c r="K24" i="15"/>
  <c r="L24" i="15" s="1"/>
  <c r="M24" i="15"/>
  <c r="N24" i="15"/>
  <c r="C25" i="15"/>
  <c r="D25" i="15"/>
  <c r="E25" i="15"/>
  <c r="F25" i="15"/>
  <c r="H25" i="15"/>
  <c r="N25" i="15"/>
  <c r="G25" i="15"/>
  <c r="I25" i="15"/>
  <c r="J25" i="15" s="1"/>
  <c r="K25" i="15"/>
  <c r="L25" i="15" s="1"/>
  <c r="M25" i="15"/>
  <c r="C26" i="15"/>
  <c r="D26" i="15"/>
  <c r="E26" i="15"/>
  <c r="F26" i="15"/>
  <c r="G26" i="15"/>
  <c r="I26" i="15"/>
  <c r="J26" i="15" s="1"/>
  <c r="K26" i="15"/>
  <c r="L26" i="15" s="1"/>
  <c r="M26" i="15"/>
  <c r="N26" i="15"/>
  <c r="C27" i="15"/>
  <c r="D27" i="15"/>
  <c r="E27" i="15"/>
  <c r="F27" i="15"/>
  <c r="H27" i="15"/>
  <c r="G27" i="15"/>
  <c r="I27" i="15"/>
  <c r="J27" i="15" s="1"/>
  <c r="K27" i="15"/>
  <c r="L27" i="15"/>
  <c r="M27" i="15"/>
  <c r="N27" i="15"/>
  <c r="C28" i="15"/>
  <c r="D28" i="15"/>
  <c r="E28" i="15"/>
  <c r="F28" i="15"/>
  <c r="G28" i="15"/>
  <c r="I28" i="15"/>
  <c r="J28" i="15" s="1"/>
  <c r="K28" i="15"/>
  <c r="L28" i="15" s="1"/>
  <c r="M28" i="15"/>
  <c r="N28" i="15"/>
  <c r="C29" i="15"/>
  <c r="D29" i="15"/>
  <c r="E29" i="15"/>
  <c r="F29" i="15"/>
  <c r="H29" i="15"/>
  <c r="G29" i="15"/>
  <c r="I29" i="15"/>
  <c r="J29" i="15" s="1"/>
  <c r="K29" i="15"/>
  <c r="L29" i="15"/>
  <c r="M29" i="15"/>
  <c r="N29" i="15"/>
  <c r="C30" i="15"/>
  <c r="D30" i="15"/>
  <c r="E30" i="15"/>
  <c r="F30" i="15"/>
  <c r="H30" i="15"/>
  <c r="O30" i="15"/>
  <c r="G30" i="15"/>
  <c r="I30" i="15"/>
  <c r="J30" i="15" s="1"/>
  <c r="K30" i="15"/>
  <c r="L30" i="15" s="1"/>
  <c r="M30" i="15"/>
  <c r="N30" i="15"/>
  <c r="C31" i="15"/>
  <c r="D31" i="15"/>
  <c r="E31" i="15"/>
  <c r="F31" i="15"/>
  <c r="G31" i="15"/>
  <c r="I31" i="15"/>
  <c r="J31" i="15" s="1"/>
  <c r="K31" i="15"/>
  <c r="L31" i="15" s="1"/>
  <c r="M31" i="15"/>
  <c r="C32" i="15"/>
  <c r="D32" i="15"/>
  <c r="E32" i="15"/>
  <c r="F32" i="15"/>
  <c r="O32" i="15"/>
  <c r="G32" i="15"/>
  <c r="I32" i="15"/>
  <c r="J32" i="15"/>
  <c r="K32" i="15"/>
  <c r="M32" i="15"/>
  <c r="N32" i="15"/>
  <c r="C33" i="15"/>
  <c r="D33" i="15"/>
  <c r="E33" i="15"/>
  <c r="F33" i="15"/>
  <c r="G33" i="15"/>
  <c r="I33" i="15"/>
  <c r="J33" i="15"/>
  <c r="K33" i="15"/>
  <c r="M33" i="15"/>
  <c r="N33" i="15"/>
  <c r="C34" i="15"/>
  <c r="D34" i="15"/>
  <c r="E34" i="15"/>
  <c r="F34" i="15"/>
  <c r="G34" i="15"/>
  <c r="I34" i="15"/>
  <c r="J34" i="15" s="1"/>
  <c r="K34" i="15"/>
  <c r="L34" i="15" s="1"/>
  <c r="M34" i="15"/>
  <c r="C35" i="15"/>
  <c r="D35" i="15"/>
  <c r="E35" i="15"/>
  <c r="F35" i="15"/>
  <c r="G35" i="15"/>
  <c r="I35" i="15"/>
  <c r="J35" i="15" s="1"/>
  <c r="K35" i="15"/>
  <c r="L35" i="15" s="1"/>
  <c r="M35" i="15"/>
  <c r="N35" i="15"/>
  <c r="C36" i="15"/>
  <c r="D36" i="15"/>
  <c r="E36" i="15"/>
  <c r="F36" i="15"/>
  <c r="G36" i="15"/>
  <c r="H36" i="15"/>
  <c r="I36" i="15"/>
  <c r="J36" i="15" s="1"/>
  <c r="K36" i="15"/>
  <c r="L36" i="15"/>
  <c r="M36" i="15"/>
  <c r="N36" i="15"/>
  <c r="C37" i="15"/>
  <c r="D37" i="15"/>
  <c r="E37" i="15"/>
  <c r="F37" i="15"/>
  <c r="G37" i="15"/>
  <c r="I37" i="15"/>
  <c r="J37" i="15" s="1"/>
  <c r="K37" i="15"/>
  <c r="M37" i="15"/>
  <c r="C38" i="15"/>
  <c r="D38" i="15"/>
  <c r="E38" i="15"/>
  <c r="F38" i="15"/>
  <c r="G38" i="15"/>
  <c r="I38" i="15"/>
  <c r="J38" i="15" s="1"/>
  <c r="K38" i="15"/>
  <c r="L38" i="15" s="1"/>
  <c r="M38" i="15"/>
  <c r="C39" i="15"/>
  <c r="D39" i="15"/>
  <c r="E39" i="15"/>
  <c r="F39" i="15"/>
  <c r="G39" i="15"/>
  <c r="H39" i="15"/>
  <c r="I39" i="15"/>
  <c r="J39" i="15" s="1"/>
  <c r="K39" i="15"/>
  <c r="L39" i="15" s="1"/>
  <c r="M39" i="15"/>
  <c r="N39" i="15"/>
  <c r="C40" i="15"/>
  <c r="D40" i="15"/>
  <c r="E40" i="15"/>
  <c r="F40" i="15"/>
  <c r="G40" i="15"/>
  <c r="H40" i="15"/>
  <c r="I40" i="15"/>
  <c r="J40" i="15" s="1"/>
  <c r="K40" i="15"/>
  <c r="L40" i="15" s="1"/>
  <c r="M40" i="15"/>
  <c r="N40" i="15"/>
  <c r="B41" i="15"/>
  <c r="E41" i="15"/>
  <c r="O41" i="15"/>
  <c r="F41" i="15"/>
  <c r="G41" i="15"/>
  <c r="I41" i="15"/>
  <c r="K41" i="15"/>
  <c r="M41" i="15"/>
  <c r="H42" i="15"/>
  <c r="J42" i="15"/>
  <c r="K42" i="15"/>
  <c r="L42" i="15"/>
  <c r="N42" i="15"/>
  <c r="P42" i="15"/>
  <c r="K43" i="15"/>
  <c r="O43" i="15"/>
  <c r="B44" i="15"/>
  <c r="D44" i="15"/>
  <c r="B45" i="15"/>
  <c r="D45" i="15"/>
  <c r="E45" i="15"/>
  <c r="F45" i="15"/>
  <c r="B46" i="15"/>
  <c r="D46" i="15"/>
  <c r="E46" i="15"/>
  <c r="F46" i="15"/>
  <c r="B47" i="15"/>
  <c r="D47" i="15"/>
  <c r="E47" i="15"/>
  <c r="F47" i="15"/>
  <c r="B48" i="15"/>
  <c r="D48" i="15"/>
  <c r="E48" i="15"/>
  <c r="B49" i="15"/>
  <c r="D49" i="15"/>
  <c r="E49" i="15"/>
  <c r="F49" i="15"/>
  <c r="B50" i="15"/>
  <c r="D50" i="15"/>
  <c r="E50" i="15"/>
  <c r="B51" i="15"/>
  <c r="D51" i="15"/>
  <c r="E51" i="15"/>
  <c r="F51" i="15"/>
  <c r="B52" i="15"/>
  <c r="D52" i="15"/>
  <c r="E52" i="15"/>
  <c r="F52" i="15"/>
  <c r="B53" i="15"/>
  <c r="D53" i="15"/>
  <c r="E53" i="15"/>
  <c r="F53" i="15"/>
  <c r="B54" i="15"/>
  <c r="D54" i="15"/>
  <c r="E54" i="15"/>
  <c r="F54" i="15"/>
  <c r="B55" i="15"/>
  <c r="D55" i="15"/>
  <c r="E55" i="15"/>
  <c r="J55" i="15"/>
  <c r="F55" i="15"/>
  <c r="B56" i="15"/>
  <c r="E56" i="15"/>
  <c r="F56" i="15"/>
  <c r="B57" i="15"/>
  <c r="D57" i="15"/>
  <c r="E57" i="15"/>
  <c r="H57" i="15"/>
  <c r="L57" i="15"/>
  <c r="F57" i="15"/>
  <c r="B58" i="15"/>
  <c r="D58" i="15"/>
  <c r="E58" i="15"/>
  <c r="F58" i="15"/>
  <c r="N58" i="15" s="1"/>
  <c r="B59" i="15"/>
  <c r="D59" i="15"/>
  <c r="E59" i="15"/>
  <c r="J59" i="15"/>
  <c r="H59" i="15"/>
  <c r="F59" i="15"/>
  <c r="B60" i="15"/>
  <c r="E60" i="15"/>
  <c r="F60" i="15"/>
  <c r="B61" i="15"/>
  <c r="D61" i="15"/>
  <c r="E61" i="15"/>
  <c r="L61" i="15"/>
  <c r="F61" i="15"/>
  <c r="B62" i="15"/>
  <c r="D62" i="15"/>
  <c r="E62" i="15"/>
  <c r="J62" i="15"/>
  <c r="B63" i="15"/>
  <c r="D63" i="15"/>
  <c r="E63" i="15"/>
  <c r="F63" i="15"/>
  <c r="B64" i="15"/>
  <c r="D64" i="15"/>
  <c r="E64" i="15"/>
  <c r="F64" i="15"/>
  <c r="H64" i="15"/>
  <c r="B65" i="15"/>
  <c r="D65" i="15"/>
  <c r="E65" i="15"/>
  <c r="F65" i="15"/>
  <c r="H65" i="15"/>
  <c r="B66" i="15"/>
  <c r="D66" i="15"/>
  <c r="E66" i="15"/>
  <c r="F66" i="15"/>
  <c r="N66" i="15"/>
  <c r="B67" i="15"/>
  <c r="D67" i="15"/>
  <c r="E67" i="15"/>
  <c r="F67" i="15"/>
  <c r="J67" i="15"/>
  <c r="B68" i="15"/>
  <c r="D68" i="15"/>
  <c r="E68" i="15"/>
  <c r="F68" i="15"/>
  <c r="H68" i="15"/>
  <c r="N68" i="15"/>
  <c r="B69" i="15"/>
  <c r="D69" i="15"/>
  <c r="E69" i="15"/>
  <c r="F69" i="15"/>
  <c r="H69" i="15"/>
  <c r="B70" i="15"/>
  <c r="D70" i="15"/>
  <c r="E70" i="15"/>
  <c r="N70" i="15"/>
  <c r="F70" i="15"/>
  <c r="B71" i="15"/>
  <c r="E71" i="15"/>
  <c r="F71" i="15"/>
  <c r="B72" i="15"/>
  <c r="D72" i="15"/>
  <c r="E72" i="15"/>
  <c r="J72" i="15"/>
  <c r="F72" i="15"/>
  <c r="B73" i="15"/>
  <c r="E73" i="15"/>
  <c r="F73" i="15"/>
  <c r="H73" i="15"/>
  <c r="B74" i="15"/>
  <c r="D74" i="15"/>
  <c r="E74" i="15"/>
  <c r="J74" i="15"/>
  <c r="F74" i="15"/>
  <c r="B75" i="15"/>
  <c r="E75" i="15"/>
  <c r="F75" i="15"/>
  <c r="E10" i="12"/>
  <c r="F10" i="12"/>
  <c r="G13" i="12"/>
  <c r="G12" i="12"/>
  <c r="G11" i="12"/>
  <c r="G15" i="12"/>
  <c r="G14" i="12"/>
  <c r="G16" i="12"/>
  <c r="G18" i="12"/>
  <c r="G17" i="12"/>
  <c r="G19" i="12"/>
  <c r="G21" i="12"/>
  <c r="G20" i="12"/>
  <c r="G22" i="12"/>
  <c r="K23" i="12"/>
  <c r="G24" i="12"/>
  <c r="G25" i="12"/>
  <c r="G23" i="12"/>
  <c r="G27" i="12"/>
  <c r="G26" i="12"/>
  <c r="G28" i="12"/>
  <c r="G30" i="12"/>
  <c r="G29" i="12"/>
  <c r="G31" i="12"/>
  <c r="G33" i="12"/>
  <c r="G32" i="12"/>
  <c r="G34" i="12"/>
  <c r="G36" i="12"/>
  <c r="G35" i="12"/>
  <c r="G37" i="12"/>
  <c r="G39" i="12"/>
  <c r="G38" i="12"/>
  <c r="G40" i="12"/>
  <c r="G42" i="12"/>
  <c r="G41" i="12"/>
  <c r="G43" i="12"/>
  <c r="G45" i="12"/>
  <c r="G46" i="12"/>
  <c r="G44" i="12"/>
  <c r="G48" i="12"/>
  <c r="G49" i="12"/>
  <c r="G47" i="12"/>
  <c r="G51" i="12"/>
  <c r="G50" i="12"/>
  <c r="G52" i="12"/>
  <c r="G54" i="12"/>
  <c r="G53" i="12"/>
  <c r="G55" i="12"/>
  <c r="E56" i="12"/>
  <c r="F56" i="12"/>
  <c r="G58" i="12"/>
  <c r="G57" i="12"/>
  <c r="H56" i="12"/>
  <c r="G59" i="12"/>
  <c r="G61" i="12"/>
  <c r="G60" i="12"/>
  <c r="G62" i="12"/>
  <c r="G64" i="12"/>
  <c r="G63" i="12"/>
  <c r="G65" i="12"/>
  <c r="G67" i="12"/>
  <c r="G66" i="12"/>
  <c r="G68" i="12"/>
  <c r="G70" i="12"/>
  <c r="G69" i="12"/>
  <c r="G71" i="12"/>
  <c r="G73" i="12"/>
  <c r="G72" i="12"/>
  <c r="G74" i="12"/>
  <c r="G76" i="12"/>
  <c r="G75" i="12"/>
  <c r="G77" i="12"/>
  <c r="E78" i="12"/>
  <c r="F78" i="12"/>
  <c r="G80" i="12"/>
  <c r="G79" i="12"/>
  <c r="G81" i="12"/>
  <c r="G83" i="12"/>
  <c r="G82" i="12"/>
  <c r="G84" i="12"/>
  <c r="G86" i="12"/>
  <c r="G85" i="12"/>
  <c r="G87" i="12"/>
  <c r="G89" i="12"/>
  <c r="G88" i="12"/>
  <c r="G90" i="12"/>
  <c r="G92" i="12"/>
  <c r="G91" i="12"/>
  <c r="G93" i="12"/>
  <c r="G95" i="12"/>
  <c r="G94" i="12"/>
  <c r="G96" i="12"/>
  <c r="G97" i="12"/>
  <c r="G98" i="12"/>
  <c r="G99" i="12"/>
  <c r="G101" i="12"/>
  <c r="G100" i="12"/>
  <c r="G102" i="12"/>
  <c r="G104" i="12"/>
  <c r="G105" i="12"/>
  <c r="G103" i="12"/>
  <c r="G107" i="12"/>
  <c r="G106" i="12"/>
  <c r="G108" i="12"/>
  <c r="G110" i="12"/>
  <c r="G109" i="12"/>
  <c r="G111" i="12"/>
  <c r="G113" i="12"/>
  <c r="G112" i="12"/>
  <c r="G114" i="12"/>
  <c r="E115" i="12"/>
  <c r="F115" i="12"/>
  <c r="G117" i="12"/>
  <c r="G116" i="12"/>
  <c r="G118" i="12"/>
  <c r="G120" i="12"/>
  <c r="G119" i="12"/>
  <c r="G121" i="12"/>
  <c r="G123" i="12"/>
  <c r="G122" i="12"/>
  <c r="G124" i="12"/>
  <c r="G126" i="12"/>
  <c r="G125" i="12"/>
  <c r="G127" i="12"/>
  <c r="G129" i="12"/>
  <c r="G128" i="12"/>
  <c r="G130" i="12"/>
  <c r="G132" i="12"/>
  <c r="G131" i="12"/>
  <c r="G133" i="12"/>
  <c r="G135" i="12"/>
  <c r="G136" i="12"/>
  <c r="G134" i="12"/>
  <c r="G138" i="12"/>
  <c r="G139" i="12"/>
  <c r="G137" i="12"/>
  <c r="G141" i="12"/>
  <c r="G140" i="12"/>
  <c r="G142" i="12"/>
  <c r="G144" i="12"/>
  <c r="G143" i="12"/>
  <c r="G145" i="12"/>
  <c r="G147" i="12"/>
  <c r="G146" i="12"/>
  <c r="G148" i="12"/>
  <c r="G150" i="12"/>
  <c r="G149" i="12"/>
  <c r="G151" i="12"/>
  <c r="G153" i="12"/>
  <c r="G152" i="12"/>
  <c r="G154" i="12"/>
  <c r="G156" i="12"/>
  <c r="G155" i="12"/>
  <c r="G157" i="12"/>
  <c r="G159" i="12"/>
  <c r="G160" i="12"/>
  <c r="G158" i="12"/>
  <c r="E161" i="12"/>
  <c r="F161" i="12"/>
  <c r="G163" i="12"/>
  <c r="G162" i="12"/>
  <c r="G164" i="12"/>
  <c r="G166" i="12"/>
  <c r="G167" i="12"/>
  <c r="G165" i="12"/>
  <c r="G169" i="12"/>
  <c r="G170" i="12"/>
  <c r="G168" i="12"/>
  <c r="G172" i="12"/>
  <c r="G171" i="12"/>
  <c r="G173" i="12"/>
  <c r="E180" i="12"/>
  <c r="F180" i="12"/>
  <c r="G182" i="12"/>
  <c r="G183" i="12"/>
  <c r="G181" i="12"/>
  <c r="G185" i="12"/>
  <c r="G184" i="12"/>
  <c r="G186" i="12"/>
  <c r="G188" i="12"/>
  <c r="G189" i="12"/>
  <c r="G191" i="12"/>
  <c r="G192" i="12"/>
  <c r="G190" i="12"/>
  <c r="G194" i="12"/>
  <c r="G193" i="12"/>
  <c r="G195" i="12"/>
  <c r="E196" i="12"/>
  <c r="F196" i="12"/>
  <c r="E197" i="12"/>
  <c r="G198" i="12"/>
  <c r="G200" i="12"/>
  <c r="E202" i="12"/>
  <c r="E203" i="12"/>
  <c r="F203" i="12"/>
  <c r="G209" i="12"/>
  <c r="G210" i="12"/>
  <c r="G211" i="12"/>
  <c r="E212" i="12"/>
  <c r="F212" i="12"/>
  <c r="E213" i="12"/>
  <c r="F213" i="12"/>
  <c r="G214" i="12"/>
  <c r="H213" i="12"/>
  <c r="G215" i="12"/>
  <c r="G216" i="12"/>
  <c r="G217" i="12"/>
  <c r="G218" i="12"/>
  <c r="G219" i="12"/>
  <c r="G220" i="12"/>
  <c r="E221" i="12"/>
  <c r="F221" i="12"/>
  <c r="E222" i="12"/>
  <c r="E227" i="12"/>
  <c r="E228" i="12"/>
  <c r="F228" i="12"/>
  <c r="G230" i="12"/>
  <c r="E231" i="12"/>
  <c r="F231" i="12"/>
  <c r="E232" i="12"/>
  <c r="F232" i="12"/>
  <c r="G233" i="12"/>
  <c r="H232" i="12"/>
  <c r="G234" i="12"/>
  <c r="G235" i="12"/>
  <c r="G236" i="12"/>
  <c r="G237" i="12"/>
  <c r="G238" i="12"/>
  <c r="G239" i="12"/>
  <c r="E240" i="12"/>
  <c r="J21" i="15"/>
  <c r="J20" i="15"/>
  <c r="N38" i="15"/>
  <c r="O17" i="15"/>
  <c r="N67" i="15"/>
  <c r="H67" i="15"/>
  <c r="L59" i="15"/>
  <c r="O23" i="15"/>
  <c r="O21" i="15"/>
  <c r="N59" i="15"/>
  <c r="P59" i="15"/>
  <c r="N55" i="15"/>
  <c r="P55" i="15"/>
  <c r="O18" i="15"/>
  <c r="O19" i="15"/>
  <c r="O39" i="15"/>
  <c r="J69" i="15"/>
  <c r="N61" i="15"/>
  <c r="P61" i="15"/>
  <c r="O29" i="15"/>
  <c r="N19" i="15"/>
  <c r="L20" i="15"/>
  <c r="J68" i="15"/>
  <c r="N76" i="15"/>
  <c r="H26" i="15"/>
  <c r="L76" i="15"/>
  <c r="H76" i="15"/>
  <c r="N17" i="15"/>
  <c r="O27" i="15"/>
  <c r="J66" i="15"/>
  <c r="H20" i="15"/>
  <c r="N69" i="15"/>
  <c r="F197" i="12"/>
  <c r="F202" i="12"/>
  <c r="F222" i="12"/>
  <c r="F227" i="12"/>
  <c r="F240" i="12"/>
  <c r="J10" i="15"/>
  <c r="J57" i="15"/>
  <c r="H35" i="15"/>
  <c r="O26" i="15"/>
  <c r="H55" i="15"/>
  <c r="H74" i="15"/>
  <c r="L33" i="15"/>
  <c r="H22" i="15"/>
  <c r="O35" i="15"/>
  <c r="H33" i="15"/>
  <c r="L55" i="15"/>
  <c r="H61" i="15"/>
  <c r="J64" i="15"/>
  <c r="N57" i="15"/>
  <c r="P57" i="15"/>
  <c r="N64" i="15"/>
  <c r="O37" i="15"/>
  <c r="L37" i="15"/>
  <c r="N37" i="15"/>
  <c r="H37" i="15"/>
  <c r="H31" i="15"/>
  <c r="N63" i="15"/>
  <c r="J63" i="15"/>
  <c r="G187" i="12"/>
  <c r="H78" i="15"/>
  <c r="L78" i="15"/>
  <c r="N78" i="15"/>
  <c r="P78" i="15"/>
  <c r="J78" i="15"/>
  <c r="H63" i="15"/>
  <c r="L72" i="15"/>
  <c r="N74" i="15"/>
  <c r="J61" i="15"/>
  <c r="H38" i="15"/>
  <c r="H28" i="15"/>
  <c r="H24" i="15"/>
  <c r="H19" i="15"/>
  <c r="H70" i="15"/>
  <c r="O36" i="15"/>
  <c r="O40" i="15"/>
  <c r="O38" i="15"/>
  <c r="O33" i="15"/>
  <c r="O28" i="15"/>
  <c r="O25" i="15"/>
  <c r="L74" i="15"/>
  <c r="P74" i="15"/>
  <c r="H10" i="12"/>
  <c r="H161" i="12"/>
  <c r="H180" i="12"/>
  <c r="P76" i="15"/>
  <c r="H115" i="12"/>
  <c r="H78" i="12"/>
  <c r="N65" i="15"/>
  <c r="J65" i="15"/>
  <c r="O34" i="15"/>
  <c r="H66" i="15"/>
  <c r="N34" i="15"/>
  <c r="L32" i="15"/>
  <c r="N31" i="15"/>
  <c r="H32" i="15"/>
  <c r="O22" i="15"/>
  <c r="O31" i="15"/>
  <c r="H34" i="15"/>
  <c r="J70" i="15"/>
  <c r="N72" i="15"/>
  <c r="P72" i="15"/>
  <c r="N62" i="15"/>
  <c r="P62" i="15"/>
  <c r="L70" i="15"/>
  <c r="P70" i="15"/>
  <c r="H72" i="15"/>
  <c r="H62" i="15"/>
  <c r="H196" i="12"/>
  <c r="F201" i="12"/>
  <c r="G201" i="12"/>
  <c r="F199" i="12"/>
  <c r="G199" i="12"/>
  <c r="H197" i="12"/>
  <c r="H202" i="12"/>
  <c r="F204" i="12"/>
  <c r="F205" i="12"/>
  <c r="G205" i="12"/>
  <c r="F208" i="12"/>
  <c r="G208" i="12"/>
  <c r="G204" i="12"/>
  <c r="H203" i="12"/>
  <c r="H212" i="12"/>
  <c r="H221" i="12"/>
  <c r="F206" i="12"/>
  <c r="G206" i="12"/>
  <c r="F207" i="12"/>
  <c r="G207" i="12"/>
  <c r="F224" i="12"/>
  <c r="G224" i="12"/>
  <c r="F226" i="12"/>
  <c r="G226" i="12"/>
  <c r="F223" i="12"/>
  <c r="G223" i="12"/>
  <c r="F225" i="12"/>
  <c r="G225" i="12"/>
  <c r="H222" i="12"/>
  <c r="H227" i="12"/>
  <c r="F229" i="12"/>
  <c r="G229" i="12"/>
  <c r="H228" i="12"/>
  <c r="H231" i="12"/>
  <c r="H240" i="12"/>
  <c r="L16" i="15" l="1"/>
  <c r="N15" i="15"/>
  <c r="H13" i="15"/>
  <c r="N16" i="15"/>
  <c r="N14" i="15"/>
  <c r="J16" i="15"/>
  <c r="L15" i="15"/>
  <c r="P15" i="15" s="1"/>
  <c r="O15" i="15" s="1"/>
  <c r="L14" i="15"/>
  <c r="J15" i="15"/>
  <c r="H15" i="15"/>
  <c r="L13" i="15"/>
  <c r="J17" i="19"/>
  <c r="J16" i="19"/>
  <c r="L16" i="19"/>
  <c r="O41" i="19"/>
  <c r="O38" i="19"/>
  <c r="O26" i="19"/>
  <c r="O31" i="19"/>
  <c r="N16" i="19"/>
  <c r="N43" i="19"/>
  <c r="H37" i="19"/>
  <c r="O40" i="19"/>
  <c r="O24" i="19"/>
  <c r="O29" i="19"/>
  <c r="O34" i="19"/>
  <c r="N36" i="19"/>
  <c r="O36" i="19"/>
  <c r="O39" i="19"/>
  <c r="L18" i="19"/>
  <c r="N19" i="19"/>
  <c r="O20" i="19"/>
  <c r="P37" i="15"/>
  <c r="P33" i="15"/>
  <c r="P40" i="15"/>
  <c r="P39" i="15"/>
  <c r="P38" i="15"/>
  <c r="P27" i="15"/>
  <c r="H10" i="19"/>
  <c r="J13" i="15"/>
  <c r="H14" i="15"/>
  <c r="H41" i="15" s="1"/>
  <c r="P36" i="15"/>
  <c r="P25" i="15"/>
  <c r="P24" i="15"/>
  <c r="P20" i="15"/>
  <c r="P23" i="15"/>
  <c r="P22" i="15"/>
  <c r="P21" i="15"/>
  <c r="P19" i="15"/>
  <c r="P30" i="15"/>
  <c r="P26" i="15"/>
  <c r="P29" i="15"/>
  <c r="P34" i="15"/>
  <c r="P31" i="15"/>
  <c r="P32" i="15"/>
  <c r="P35" i="15"/>
  <c r="P28" i="15"/>
  <c r="L9" i="15"/>
  <c r="P9" i="15" s="1"/>
  <c r="O9" i="15" s="1"/>
  <c r="N12" i="15"/>
  <c r="P12" i="15" s="1"/>
  <c r="O12" i="15" s="1"/>
  <c r="H16" i="15"/>
  <c r="N13" i="15"/>
  <c r="N11" i="15"/>
  <c r="P10" i="15"/>
  <c r="J14" i="15"/>
  <c r="H27" i="19"/>
  <c r="H21" i="19"/>
  <c r="H25" i="19"/>
  <c r="H30" i="19"/>
  <c r="H17" i="19"/>
  <c r="H28" i="19"/>
  <c r="H23" i="19"/>
  <c r="L17" i="19"/>
  <c r="N39" i="19"/>
  <c r="H36" i="19"/>
  <c r="J37" i="19"/>
  <c r="N38" i="19"/>
  <c r="O27" i="19"/>
  <c r="J36" i="19"/>
  <c r="N17" i="19"/>
  <c r="L38" i="19"/>
  <c r="N26" i="19"/>
  <c r="L36" i="19"/>
  <c r="N37" i="19"/>
  <c r="H11" i="19"/>
  <c r="H15" i="19"/>
  <c r="H35" i="19"/>
  <c r="L37" i="19"/>
  <c r="O17" i="19"/>
  <c r="O37" i="19"/>
  <c r="N9" i="19"/>
  <c r="H13" i="19"/>
  <c r="H20" i="19"/>
  <c r="H26" i="19"/>
  <c r="J27" i="19"/>
  <c r="L28" i="19"/>
  <c r="N29" i="19"/>
  <c r="O30" i="19"/>
  <c r="H33" i="19"/>
  <c r="J26" i="19"/>
  <c r="L27" i="19"/>
  <c r="N28" i="19"/>
  <c r="H18" i="19"/>
  <c r="L26" i="19"/>
  <c r="N27" i="19"/>
  <c r="O28" i="19"/>
  <c r="H38" i="19"/>
  <c r="H14" i="19"/>
  <c r="J15" i="19"/>
  <c r="H24" i="19"/>
  <c r="J25" i="19"/>
  <c r="H34" i="19"/>
  <c r="J35" i="19"/>
  <c r="H12" i="19"/>
  <c r="J14" i="19"/>
  <c r="L15" i="19"/>
  <c r="H22" i="19"/>
  <c r="J24" i="19"/>
  <c r="L25" i="19"/>
  <c r="H32" i="19"/>
  <c r="J34" i="19"/>
  <c r="L35" i="19"/>
  <c r="J13" i="19"/>
  <c r="L14" i="19"/>
  <c r="N15" i="19"/>
  <c r="N25" i="19"/>
  <c r="N35" i="19"/>
  <c r="J23" i="19"/>
  <c r="J12" i="19"/>
  <c r="L13" i="19"/>
  <c r="N14" i="19"/>
  <c r="J22" i="19"/>
  <c r="L23" i="19"/>
  <c r="N24" i="19"/>
  <c r="O25" i="19"/>
  <c r="H31" i="19"/>
  <c r="J32" i="19"/>
  <c r="L33" i="19"/>
  <c r="N34" i="19"/>
  <c r="O35" i="19"/>
  <c r="H40" i="19"/>
  <c r="L12" i="19"/>
  <c r="L22" i="19"/>
  <c r="N33" i="19"/>
  <c r="H9" i="19"/>
  <c r="J10" i="19"/>
  <c r="L11" i="19"/>
  <c r="N12" i="19"/>
  <c r="H19" i="19"/>
  <c r="J20" i="19"/>
  <c r="L21" i="19"/>
  <c r="N22" i="19"/>
  <c r="O23" i="19"/>
  <c r="H29" i="19"/>
  <c r="J30" i="19"/>
  <c r="L31" i="19"/>
  <c r="N32" i="19"/>
  <c r="O33" i="19"/>
  <c r="H39" i="19"/>
  <c r="J40" i="19"/>
  <c r="L34" i="19"/>
  <c r="N13" i="19"/>
  <c r="N23" i="19"/>
  <c r="J31" i="19"/>
  <c r="J9" i="19"/>
  <c r="L10" i="19"/>
  <c r="N11" i="19"/>
  <c r="J19" i="19"/>
  <c r="L20" i="19"/>
  <c r="N21" i="19"/>
  <c r="O22" i="19"/>
  <c r="J29" i="19"/>
  <c r="L30" i="19"/>
  <c r="N31" i="19"/>
  <c r="O32" i="19"/>
  <c r="J39" i="19"/>
  <c r="L40" i="19"/>
  <c r="L24" i="19"/>
  <c r="J33" i="19"/>
  <c r="J11" i="19"/>
  <c r="J21" i="19"/>
  <c r="L32" i="19"/>
  <c r="L9" i="19"/>
  <c r="N10" i="19"/>
  <c r="H16" i="19"/>
  <c r="J18" i="19"/>
  <c r="L19" i="19"/>
  <c r="N20" i="19"/>
  <c r="O21" i="19"/>
  <c r="J28" i="19"/>
  <c r="L29" i="19"/>
  <c r="N30" i="19"/>
  <c r="J38" i="19"/>
  <c r="L39" i="19"/>
  <c r="N40" i="19"/>
  <c r="H43" i="19"/>
  <c r="J43" i="19"/>
  <c r="L43" i="19"/>
  <c r="H58" i="15"/>
  <c r="J58" i="15"/>
  <c r="P16" i="15" l="1"/>
  <c r="O16" i="15" s="1"/>
  <c r="N41" i="15"/>
  <c r="J43" i="15"/>
  <c r="J51" i="15" s="1"/>
  <c r="P16" i="19"/>
  <c r="O16" i="19" s="1"/>
  <c r="P18" i="19"/>
  <c r="L43" i="15"/>
  <c r="L45" i="15" s="1"/>
  <c r="P13" i="15"/>
  <c r="O13" i="15" s="1"/>
  <c r="P17" i="19"/>
  <c r="L41" i="15"/>
  <c r="P11" i="15"/>
  <c r="O11" i="15" s="1"/>
  <c r="H43" i="15"/>
  <c r="H48" i="15" s="1"/>
  <c r="N43" i="15"/>
  <c r="N50" i="15" s="1"/>
  <c r="J46" i="15"/>
  <c r="J50" i="15"/>
  <c r="J54" i="15"/>
  <c r="J53" i="15"/>
  <c r="J52" i="15"/>
  <c r="J49" i="15"/>
  <c r="J48" i="15"/>
  <c r="J41" i="15"/>
  <c r="P14" i="15"/>
  <c r="O14" i="15" s="1"/>
  <c r="O10" i="15"/>
  <c r="P39" i="19"/>
  <c r="P37" i="19"/>
  <c r="P27" i="19"/>
  <c r="P20" i="19"/>
  <c r="P19" i="19"/>
  <c r="P26" i="19"/>
  <c r="P36" i="19"/>
  <c r="P22" i="19"/>
  <c r="P23" i="19"/>
  <c r="P35" i="19"/>
  <c r="P14" i="19"/>
  <c r="O14" i="19" s="1"/>
  <c r="P15" i="19"/>
  <c r="O15" i="19" s="1"/>
  <c r="P11" i="19"/>
  <c r="O11" i="19" s="1"/>
  <c r="P29" i="19"/>
  <c r="P38" i="19"/>
  <c r="P9" i="19"/>
  <c r="O9" i="19" s="1"/>
  <c r="P30" i="19"/>
  <c r="P32" i="19"/>
  <c r="P25" i="19"/>
  <c r="P31" i="19"/>
  <c r="P28" i="19"/>
  <c r="J41" i="19"/>
  <c r="P34" i="19"/>
  <c r="P10" i="19"/>
  <c r="O10" i="19" s="1"/>
  <c r="L41" i="19"/>
  <c r="P24" i="19"/>
  <c r="P21" i="19"/>
  <c r="N41" i="19"/>
  <c r="P40" i="19"/>
  <c r="P13" i="19"/>
  <c r="O13" i="19" s="1"/>
  <c r="H41" i="19"/>
  <c r="P12" i="19"/>
  <c r="O12" i="19" s="1"/>
  <c r="P33" i="19"/>
  <c r="P43" i="19"/>
  <c r="J47" i="15" l="1"/>
  <c r="L52" i="15"/>
  <c r="L47" i="15"/>
  <c r="L49" i="15"/>
  <c r="L46" i="15"/>
  <c r="J45" i="15"/>
  <c r="J56" i="15" s="1"/>
  <c r="J60" i="15" s="1"/>
  <c r="J71" i="15" s="1"/>
  <c r="J73" i="15" s="1"/>
  <c r="J75" i="15" s="1"/>
  <c r="J77" i="15" s="1"/>
  <c r="L54" i="15"/>
  <c r="L48" i="15"/>
  <c r="L50" i="15"/>
  <c r="L53" i="15"/>
  <c r="N46" i="15"/>
  <c r="H51" i="15"/>
  <c r="H45" i="15"/>
  <c r="N54" i="15"/>
  <c r="H49" i="15"/>
  <c r="N45" i="15"/>
  <c r="P45" i="15" s="1"/>
  <c r="H47" i="15"/>
  <c r="N52" i="15"/>
  <c r="P52" i="15" s="1"/>
  <c r="H53" i="15"/>
  <c r="N53" i="15"/>
  <c r="P53" i="15" s="1"/>
  <c r="H52" i="15"/>
  <c r="P41" i="15"/>
  <c r="H54" i="15"/>
  <c r="N47" i="15"/>
  <c r="P47" i="15" s="1"/>
  <c r="H50" i="15"/>
  <c r="N49" i="15"/>
  <c r="N48" i="15"/>
  <c r="H46" i="15"/>
  <c r="N51" i="15"/>
  <c r="P51" i="15" s="1"/>
  <c r="L42" i="19"/>
  <c r="L44" i="19" s="1"/>
  <c r="J42" i="19"/>
  <c r="J44" i="19"/>
  <c r="N42" i="19"/>
  <c r="N44" i="19" s="1"/>
  <c r="P43" i="15"/>
  <c r="AA54" i="15" s="1"/>
  <c r="AA56" i="15" s="1"/>
  <c r="P41" i="19"/>
  <c r="O42" i="19" s="1"/>
  <c r="H44" i="19"/>
  <c r="P54" i="15" l="1"/>
  <c r="P48" i="15"/>
  <c r="P46" i="15"/>
  <c r="P49" i="15"/>
  <c r="L56" i="15"/>
  <c r="AA58" i="15" s="1"/>
  <c r="AA60" i="15" s="1"/>
  <c r="P50" i="15"/>
  <c r="H56" i="15"/>
  <c r="H60" i="15" s="1"/>
  <c r="H71" i="15" s="1"/>
  <c r="H75" i="15" s="1"/>
  <c r="H79" i="15" s="1"/>
  <c r="N56" i="15"/>
  <c r="N60" i="15" s="1"/>
  <c r="N71" i="15" s="1"/>
  <c r="N73" i="15" s="1"/>
  <c r="N75" i="15" s="1"/>
  <c r="N77" i="15" s="1"/>
  <c r="N79" i="15" s="1"/>
  <c r="J79" i="15"/>
  <c r="L58" i="15" l="1"/>
  <c r="P58" i="15" s="1"/>
  <c r="P56" i="15"/>
  <c r="L60" i="15" l="1"/>
  <c r="L65" i="15"/>
  <c r="P65" i="15" s="1"/>
  <c r="L66" i="15"/>
  <c r="P66" i="15" s="1"/>
  <c r="P60" i="15"/>
  <c r="AA69" i="15" l="1"/>
  <c r="AA73" i="15" s="1"/>
  <c r="AA79" i="15" s="1"/>
  <c r="L69" i="15"/>
  <c r="P69" i="15" s="1"/>
  <c r="L67" i="15"/>
  <c r="P67" i="15" s="1"/>
  <c r="L64" i="15"/>
  <c r="P64" i="15" s="1"/>
  <c r="L68" i="15"/>
  <c r="P68" i="15" s="1"/>
  <c r="L63" i="15"/>
  <c r="P63" i="15" s="1"/>
  <c r="L71" i="15"/>
  <c r="L73" i="15" l="1"/>
  <c r="P71" i="15"/>
  <c r="P44" i="19"/>
  <c r="O73" i="15" l="1"/>
  <c r="L75" i="15"/>
  <c r="P75" i="15" l="1"/>
  <c r="O77" i="15" s="1"/>
  <c r="L77" i="15"/>
  <c r="L79" i="15" s="1"/>
  <c r="P7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rgb="FFFF0000"/>
            <rFont val="Tahoma"/>
            <family val="2"/>
          </rPr>
          <t>Her kan du indsætte din egen lønsats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EC491DF6-E9BF-F94F-979A-36AC06AE45A1}">
      <text>
        <r>
          <rPr>
            <b/>
            <sz val="10"/>
            <color indexed="10"/>
            <rFont val="Tahoma"/>
            <family val="2"/>
          </rPr>
          <t>Her kan du indsætte din egen lønsats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>Data fra Priskalk indsættes her</t>
        </r>
      </text>
    </comment>
  </commentList>
</comments>
</file>

<file path=xl/sharedStrings.xml><?xml version="1.0" encoding="utf-8"?>
<sst xmlns="http://schemas.openxmlformats.org/spreadsheetml/2006/main" count="414" uniqueCount="288">
  <si>
    <t>NMP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</si>
  <si>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</si>
  <si>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</si>
  <si>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</si>
  <si>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</si>
  <si>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</si>
  <si>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</si>
  <si>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</si>
  <si>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</si>
  <si>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</si>
  <si>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</si>
  <si>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</si>
  <si>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</si>
  <si>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</si>
  <si>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</si>
  <si>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Dato:</t>
  </si>
  <si>
    <t>Felt 8</t>
  </si>
  <si>
    <t>Leje i alt</t>
  </si>
  <si>
    <t>%</t>
  </si>
  <si>
    <t>Pos.</t>
  </si>
  <si>
    <t>Enhed</t>
  </si>
  <si>
    <t>Tid</t>
  </si>
  <si>
    <t>Løn</t>
  </si>
  <si>
    <t>Leje</t>
  </si>
  <si>
    <t>Total</t>
  </si>
  <si>
    <t>Side:</t>
  </si>
  <si>
    <t>Indsæt herunder</t>
  </si>
  <si>
    <t>Prisniveau:</t>
  </si>
  <si>
    <t>I alt kr.</t>
  </si>
  <si>
    <t>Sag:</t>
  </si>
  <si>
    <t>Sag nr.:</t>
  </si>
  <si>
    <t xml:space="preserve">Prisniveau: </t>
  </si>
  <si>
    <t>Indeks:</t>
  </si>
  <si>
    <t>Advokat</t>
  </si>
  <si>
    <t>Prisstigninger</t>
  </si>
  <si>
    <t>Erstatninger</t>
  </si>
  <si>
    <t>05</t>
  </si>
  <si>
    <t>07</t>
  </si>
  <si>
    <t>08</t>
  </si>
  <si>
    <t>Fælles</t>
  </si>
  <si>
    <t xml:space="preserve"> </t>
  </si>
  <si>
    <t>Støttemure</t>
  </si>
  <si>
    <t>Pilotering</t>
  </si>
  <si>
    <t>Vejanlæg</t>
  </si>
  <si>
    <t>ARBEJDSPLADSINDRETNING</t>
  </si>
  <si>
    <t>Drift</t>
  </si>
  <si>
    <t>Arkitekt</t>
  </si>
  <si>
    <t>Ingeniør</t>
  </si>
  <si>
    <t>Administration</t>
  </si>
  <si>
    <t>Jordbundsundersøgelser</t>
  </si>
  <si>
    <t>Variable udgifter</t>
  </si>
  <si>
    <t>Uforudsete udgifter</t>
  </si>
  <si>
    <t>Moms</t>
  </si>
  <si>
    <t>06</t>
  </si>
  <si>
    <t>Grundareal:</t>
  </si>
  <si>
    <t>Bebygget areal:</t>
  </si>
  <si>
    <t>Bruttoetageareal:</t>
  </si>
  <si>
    <t>Kontrol:</t>
  </si>
  <si>
    <t xml:space="preserve">     Kr.</t>
  </si>
  <si>
    <t>02</t>
  </si>
  <si>
    <t>02.05</t>
  </si>
  <si>
    <t>Grundrydning</t>
  </si>
  <si>
    <t>02.10</t>
  </si>
  <si>
    <t>Kloakstik</t>
  </si>
  <si>
    <t>02.15</t>
  </si>
  <si>
    <t>Elstik</t>
  </si>
  <si>
    <t>02.20</t>
  </si>
  <si>
    <t xml:space="preserve">Vandstik  </t>
  </si>
  <si>
    <t>02.25</t>
  </si>
  <si>
    <t>Gasstik</t>
  </si>
  <si>
    <t>02.30</t>
  </si>
  <si>
    <t>Fjernvarmestik</t>
  </si>
  <si>
    <t>02.35</t>
  </si>
  <si>
    <t>02.40</t>
  </si>
  <si>
    <t>Jordregulering</t>
  </si>
  <si>
    <t>02.45</t>
  </si>
  <si>
    <t>Belægninger</t>
  </si>
  <si>
    <t>02.50</t>
  </si>
  <si>
    <t>02.55</t>
  </si>
  <si>
    <t>Belysningsanlæg</t>
  </si>
  <si>
    <t>02.60</t>
  </si>
  <si>
    <t>Haveanlæg</t>
  </si>
  <si>
    <t>02.65</t>
  </si>
  <si>
    <t>Beplantninger</t>
  </si>
  <si>
    <t>02.70</t>
  </si>
  <si>
    <t>Hegn</t>
  </si>
  <si>
    <t>02.90</t>
  </si>
  <si>
    <t>03</t>
  </si>
  <si>
    <t>03.00</t>
  </si>
  <si>
    <t>Nedrivning</t>
  </si>
  <si>
    <t>03.05</t>
  </si>
  <si>
    <t>Grundudgravning</t>
  </si>
  <si>
    <t>03.10</t>
  </si>
  <si>
    <t>03.15</t>
  </si>
  <si>
    <t>Fundamenter</t>
  </si>
  <si>
    <t>03.20</t>
  </si>
  <si>
    <t>Terrændæk</t>
  </si>
  <si>
    <t>Drænarbejde</t>
  </si>
  <si>
    <t>03.90</t>
  </si>
  <si>
    <t>04</t>
  </si>
  <si>
    <t>04.00</t>
  </si>
  <si>
    <t>Nedrivningsarbejde</t>
  </si>
  <si>
    <t>04.10</t>
  </si>
  <si>
    <t>Betonarbejde</t>
  </si>
  <si>
    <t>04.15</t>
  </si>
  <si>
    <t>Murerarbejde</t>
  </si>
  <si>
    <t>04.20</t>
  </si>
  <si>
    <t>Tømrerarbejde</t>
  </si>
  <si>
    <t>04.25</t>
  </si>
  <si>
    <t>Tagdækning</t>
  </si>
  <si>
    <t>04.30</t>
  </si>
  <si>
    <t>Snedkerarbejde</t>
  </si>
  <si>
    <t>04.35</t>
  </si>
  <si>
    <t>Glarmesterarbejde</t>
  </si>
  <si>
    <t>04.40</t>
  </si>
  <si>
    <t>Blikkenslagerarbejde</t>
  </si>
  <si>
    <t>04.45</t>
  </si>
  <si>
    <t>Smedearbejde</t>
  </si>
  <si>
    <t>04.50</t>
  </si>
  <si>
    <t>Gulvarbejde</t>
  </si>
  <si>
    <t>04.55</t>
  </si>
  <si>
    <t>Malerarbejde</t>
  </si>
  <si>
    <t>04.90</t>
  </si>
  <si>
    <t>05.00</t>
  </si>
  <si>
    <t>05.05</t>
  </si>
  <si>
    <t>Spildevandsanlæg</t>
  </si>
  <si>
    <t>05.10</t>
  </si>
  <si>
    <t>Sanitetsanlæg</t>
  </si>
  <si>
    <t>05.15</t>
  </si>
  <si>
    <t>Vandanlæg</t>
  </si>
  <si>
    <t>05.20</t>
  </si>
  <si>
    <t>Gasanlæg</t>
  </si>
  <si>
    <t>05.25</t>
  </si>
  <si>
    <t>Varmeanlæg</t>
  </si>
  <si>
    <t>05.30</t>
  </si>
  <si>
    <t>Ventilationsanlæg</t>
  </si>
  <si>
    <t>05.35</t>
  </si>
  <si>
    <t>05.40</t>
  </si>
  <si>
    <t>Køleanlæg</t>
  </si>
  <si>
    <t>05.45</t>
  </si>
  <si>
    <t>Isoleringsarbejde</t>
  </si>
  <si>
    <t>05.50</t>
  </si>
  <si>
    <t>Lysinstallation</t>
  </si>
  <si>
    <t>05.55</t>
  </si>
  <si>
    <t>Kraftinstallation</t>
  </si>
  <si>
    <t>05.60</t>
  </si>
  <si>
    <t>Svagstrømsinstallation</t>
  </si>
  <si>
    <t>05.65</t>
  </si>
  <si>
    <t>Elevatoranlæg</t>
  </si>
  <si>
    <t>05.90</t>
  </si>
  <si>
    <t>06.05</t>
  </si>
  <si>
    <t>06.10</t>
  </si>
  <si>
    <t>06.15</t>
  </si>
  <si>
    <t>06.20</t>
  </si>
  <si>
    <t>07.05</t>
  </si>
  <si>
    <t>Fast inventar</t>
  </si>
  <si>
    <t>07.10</t>
  </si>
  <si>
    <t>Løst inventar</t>
  </si>
  <si>
    <t>07.15</t>
  </si>
  <si>
    <t>Indbo</t>
  </si>
  <si>
    <t>07.20</t>
  </si>
  <si>
    <t>Haveudstyr</t>
  </si>
  <si>
    <t>07.90</t>
  </si>
  <si>
    <t>Indretning</t>
  </si>
  <si>
    <t>09</t>
  </si>
  <si>
    <t>09.05</t>
  </si>
  <si>
    <t>09.10</t>
  </si>
  <si>
    <t>Havearkitekt</t>
  </si>
  <si>
    <t>09.15</t>
  </si>
  <si>
    <t>09.20</t>
  </si>
  <si>
    <t>09.25</t>
  </si>
  <si>
    <t>Landinspektør</t>
  </si>
  <si>
    <t>09.30</t>
  </si>
  <si>
    <t>09.35</t>
  </si>
  <si>
    <t>09.90</t>
  </si>
  <si>
    <t>08.10</t>
  </si>
  <si>
    <t>Vejbidrag</t>
  </si>
  <si>
    <t>08.15</t>
  </si>
  <si>
    <t>Kloakbidrag</t>
  </si>
  <si>
    <t>08.20</t>
  </si>
  <si>
    <t>Elbidrag</t>
  </si>
  <si>
    <t>08.25</t>
  </si>
  <si>
    <t>Vandbidrag</t>
  </si>
  <si>
    <t>08.30</t>
  </si>
  <si>
    <t>Gasbidrag</t>
  </si>
  <si>
    <t>08.35</t>
  </si>
  <si>
    <t>Fjernvarmebidrag</t>
  </si>
  <si>
    <t>08.90</t>
  </si>
  <si>
    <t>10</t>
  </si>
  <si>
    <t>10.05</t>
  </si>
  <si>
    <t>10.10</t>
  </si>
  <si>
    <t>10.15</t>
  </si>
  <si>
    <t>10.90</t>
  </si>
  <si>
    <t>11</t>
  </si>
  <si>
    <t>11.05</t>
  </si>
  <si>
    <t>11.90</t>
  </si>
  <si>
    <t>12</t>
  </si>
  <si>
    <t>08.05</t>
  </si>
  <si>
    <t>Grundkøb</t>
  </si>
  <si>
    <t>08.06</t>
  </si>
  <si>
    <t>09.40</t>
  </si>
  <si>
    <t>Byggelån</t>
  </si>
  <si>
    <t>09.45</t>
  </si>
  <si>
    <t>Prioritering</t>
  </si>
  <si>
    <t>09.50</t>
  </si>
  <si>
    <t>Attester</t>
  </si>
  <si>
    <t>09.55</t>
  </si>
  <si>
    <t>Forsikringer</t>
  </si>
  <si>
    <t>NMP i alt</t>
  </si>
  <si>
    <t>Overført</t>
  </si>
  <si>
    <t>Sats</t>
  </si>
  <si>
    <t>Byggeplads</t>
  </si>
  <si>
    <t>Arbejdspladsindretning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</si>
  <si>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</si>
  <si>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</si>
  <si>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</si>
  <si>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</si>
  <si>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</si>
  <si>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</si>
  <si>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</si>
  <si>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</si>
  <si>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</si>
  <si>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Sociale ydelser</t>
  </si>
  <si>
    <t>Håndværktøj</t>
  </si>
  <si>
    <t>Beklædning</t>
  </si>
  <si>
    <t>Formand</t>
  </si>
  <si>
    <t>Byggepladsledelse</t>
  </si>
  <si>
    <t>Kontorhold, leje m.v.</t>
  </si>
  <si>
    <t>Telefon</t>
  </si>
  <si>
    <t>Lønsats</t>
  </si>
  <si>
    <t>Beskrivelse</t>
  </si>
  <si>
    <t>Beskrivelse:</t>
  </si>
  <si>
    <t>Position nr.:</t>
  </si>
  <si>
    <t>Bilag til kalkulation af</t>
  </si>
  <si>
    <r>
      <t xml:space="preserve">Omkostningstillæg </t>
    </r>
    <r>
      <rPr>
        <b/>
        <sz val="10"/>
        <rFont val="Arial"/>
        <family val="2"/>
      </rPr>
      <t xml:space="preserve"> </t>
    </r>
  </si>
  <si>
    <t>(til dækning af omkostninger der er uafhængig af byggeprojektet)</t>
  </si>
  <si>
    <t>m²</t>
  </si>
  <si>
    <t>Samlet sum inkl. moms</t>
  </si>
  <si>
    <t xml:space="preserve">Beregnet af: </t>
  </si>
  <si>
    <t>01</t>
  </si>
  <si>
    <t>Overslagskalkulation</t>
  </si>
  <si>
    <t>à kr.</t>
  </si>
  <si>
    <t xml:space="preserve">  I alt kr.</t>
  </si>
  <si>
    <t>à time</t>
  </si>
  <si>
    <t>Beregnet af:</t>
  </si>
  <si>
    <t>Bøsninger</t>
  </si>
  <si>
    <t>El- og gaskomfur</t>
  </si>
  <si>
    <t>Køleskabe, dybfrysere</t>
  </si>
  <si>
    <t>Opvaskemaskiner</t>
  </si>
  <si>
    <t>Vaskemaskiner</t>
  </si>
  <si>
    <t>06.30</t>
  </si>
  <si>
    <t>Brandudstyr</t>
  </si>
  <si>
    <t>06.50</t>
  </si>
  <si>
    <t>Støvsugningsanlæg</t>
  </si>
  <si>
    <t>Øvrige</t>
  </si>
  <si>
    <t>Adresse:</t>
  </si>
  <si>
    <t>SAMLET SUM INKL. MOMS</t>
  </si>
  <si>
    <r>
      <rPr>
        <b/>
        <sz val="11"/>
        <rFont val="Arial"/>
        <family val="2"/>
      </rPr>
      <t xml:space="preserve">HÅNDVÆRKERUDGIFTER, </t>
    </r>
    <r>
      <rPr>
        <i/>
        <sz val="10"/>
        <rFont val="Arial"/>
        <family val="2"/>
      </rPr>
      <t>hovedgruppe 01, 02, 03, 04, 05, 06 og 07</t>
    </r>
  </si>
  <si>
    <r>
      <rPr>
        <b/>
        <sz val="11"/>
        <rFont val="Arial"/>
        <family val="2"/>
      </rPr>
      <t xml:space="preserve">HÅNDVÆRKERUDGIFTER, </t>
    </r>
    <r>
      <rPr>
        <i/>
        <sz val="10"/>
        <rFont val="Arial"/>
        <family val="2"/>
      </rPr>
      <t>hovedgruppe 02, 03, 04, 05, 06 og 07</t>
    </r>
  </si>
  <si>
    <t>I ALT</t>
  </si>
  <si>
    <t>EKSKL. AFGIFTER</t>
  </si>
  <si>
    <t>INKL. AFGIFTER</t>
  </si>
  <si>
    <t xml:space="preserve">I alt </t>
  </si>
  <si>
    <t>I alt</t>
  </si>
  <si>
    <t xml:space="preserve">Håndværkerudgifter - i alt </t>
  </si>
  <si>
    <t xml:space="preserve">TERRÆNARBEJDER </t>
  </si>
  <si>
    <t xml:space="preserve">GRUNDARBEJDER </t>
  </si>
  <si>
    <t xml:space="preserve">BYGNINGSARBEJDER </t>
  </si>
  <si>
    <t xml:space="preserve">INSTALLATIONER </t>
  </si>
  <si>
    <t xml:space="preserve">MASKINELT UDSTYR </t>
  </si>
  <si>
    <t xml:space="preserve">INVENTAR, UDSTYR </t>
  </si>
  <si>
    <t xml:space="preserve">OMKOSTNINGER </t>
  </si>
  <si>
    <t xml:space="preserve">GRUNDUDGIFTER </t>
  </si>
  <si>
    <t xml:space="preserve">RESERVER </t>
  </si>
  <si>
    <t xml:space="preserve">AFGIFTER </t>
  </si>
  <si>
    <t>MOMSFRIE UDGIFTER</t>
  </si>
  <si>
    <t>Har du brug hjælp - klik på fanen "Brugervejledning".</t>
  </si>
  <si>
    <t>Brutto-kalkulation</t>
  </si>
  <si>
    <t>Netto-kalkulation</t>
  </si>
  <si>
    <t>Prisnr.</t>
  </si>
  <si>
    <t>Regulering af løn, tid, materialer og leje hvis ikke der benyttes Prisdatas satser</t>
  </si>
  <si>
    <t>Avance</t>
  </si>
  <si>
    <r>
      <t xml:space="preserve">Avance </t>
    </r>
    <r>
      <rPr>
        <b/>
        <i/>
        <sz val="10"/>
        <color indexed="10"/>
        <rFont val="Arial"/>
        <family val="2"/>
      </rPr>
      <t>(fortjeneste)</t>
    </r>
  </si>
  <si>
    <t>BMP</t>
  </si>
  <si>
    <t>BMP i alt</t>
  </si>
  <si>
    <t>Regulering</t>
  </si>
  <si>
    <t>Totalpris</t>
  </si>
  <si>
    <t xml:space="preserve">Moms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</si>
</sst>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&quot;\ * #,##0.00_);_(&quot;kr&quot;\ * \(#,##0.00\);_(&quot;kr&quot;\ * &quot;-&quot;??_);_(@_)"/>
    <numFmt numFmtId="165" formatCode="0.000"/>
    <numFmt numFmtId="166" formatCode="#,##0.0"/>
    <numFmt numFmtId="167" formatCode=".00"/>
    <numFmt numFmtId="168" formatCode="_(&quot;kr&quot;\ * #,##0_);_(&quot;kr&quot;\ * \(#,##0\);_(&quot;kr&quot;\ 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u/>
      <sz val="12"/>
      <color indexed="12"/>
      <name val="Arial"/>
      <family val="2"/>
    </font>
    <font>
      <sz val="7"/>
      <name val="Arial"/>
      <family val="2"/>
    </font>
    <font>
      <sz val="8"/>
      <name val="Courier New"/>
      <family val="3"/>
    </font>
    <font>
      <sz val="10"/>
      <name val="Courier New"/>
      <family val="3"/>
    </font>
    <font>
      <sz val="7"/>
      <name val="MS Sans Serif"/>
      <family val="2"/>
    </font>
    <font>
      <b/>
      <sz val="8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0"/>
      <color indexed="10"/>
      <name val="Tahoma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10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3" fillId="0" borderId="0"/>
    <xf numFmtId="0" fontId="14" fillId="0" borderId="1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6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3" fontId="0" fillId="0" borderId="0" xfId="0" applyNumberFormat="1"/>
    <xf numFmtId="3" fontId="2" fillId="0" borderId="0" xfId="0" applyNumberFormat="1" applyFont="1"/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166" fontId="2" fillId="0" borderId="5" xfId="0" applyNumberFormat="1" applyFont="1" applyBorder="1"/>
    <xf numFmtId="3" fontId="10" fillId="0" borderId="6" xfId="0" applyNumberFormat="1" applyFont="1" applyBorder="1"/>
    <xf numFmtId="4" fontId="6" fillId="0" borderId="7" xfId="0" applyNumberFormat="1" applyFont="1" applyBorder="1"/>
    <xf numFmtId="3" fontId="10" fillId="0" borderId="8" xfId="0" applyNumberFormat="1" applyFont="1" applyBorder="1"/>
    <xf numFmtId="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2" fillId="0" borderId="11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3" fontId="2" fillId="0" borderId="14" xfId="0" applyNumberFormat="1" applyFont="1" applyBorder="1"/>
    <xf numFmtId="1" fontId="0" fillId="0" borderId="0" xfId="0" applyNumberFormat="1"/>
    <xf numFmtId="0" fontId="5" fillId="0" borderId="0" xfId="0" applyFont="1"/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4" fontId="0" fillId="0" borderId="23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2" fillId="0" borderId="25" xfId="0" applyNumberFormat="1" applyFont="1" applyBorder="1"/>
    <xf numFmtId="4" fontId="0" fillId="0" borderId="26" xfId="0" applyNumberFormat="1" applyBorder="1"/>
    <xf numFmtId="4" fontId="2" fillId="0" borderId="11" xfId="0" applyNumberFormat="1" applyFont="1" applyBorder="1"/>
    <xf numFmtId="4" fontId="2" fillId="0" borderId="24" xfId="0" applyNumberFormat="1" applyFont="1" applyBorder="1"/>
    <xf numFmtId="0" fontId="5" fillId="0" borderId="12" xfId="0" applyFont="1" applyBorder="1" applyAlignment="1">
      <alignment horizontal="center"/>
    </xf>
    <xf numFmtId="49" fontId="5" fillId="0" borderId="27" xfId="0" applyNumberFormat="1" applyFont="1" applyBorder="1"/>
    <xf numFmtId="0" fontId="5" fillId="0" borderId="2" xfId="0" applyFont="1" applyBorder="1"/>
    <xf numFmtId="49" fontId="5" fillId="0" borderId="0" xfId="0" applyNumberFormat="1" applyFont="1"/>
    <xf numFmtId="0" fontId="5" fillId="0" borderId="24" xfId="0" applyFont="1" applyBorder="1" applyAlignment="1">
      <alignment horizontal="center"/>
    </xf>
    <xf numFmtId="0" fontId="5" fillId="0" borderId="28" xfId="0" applyFont="1" applyBorder="1"/>
    <xf numFmtId="0" fontId="6" fillId="0" borderId="7" xfId="0" applyFont="1" applyBorder="1" applyAlignment="1">
      <alignment horizontal="center"/>
    </xf>
    <xf numFmtId="0" fontId="6" fillId="0" borderId="29" xfId="0" applyFont="1" applyBorder="1"/>
    <xf numFmtId="0" fontId="6" fillId="0" borderId="6" xfId="0" applyFont="1" applyBorder="1"/>
    <xf numFmtId="0" fontId="6" fillId="0" borderId="30" xfId="0" applyFont="1" applyBorder="1"/>
    <xf numFmtId="3" fontId="6" fillId="0" borderId="7" xfId="0" applyNumberFormat="1" applyFont="1" applyBorder="1"/>
    <xf numFmtId="3" fontId="6" fillId="0" borderId="30" xfId="0" applyNumberFormat="1" applyFont="1" applyBorder="1"/>
    <xf numFmtId="0" fontId="1" fillId="0" borderId="0" xfId="0" applyFont="1" applyAlignment="1">
      <alignment horizontal="center" vertical="center"/>
    </xf>
    <xf numFmtId="0" fontId="17" fillId="0" borderId="0" xfId="3" applyFont="1"/>
    <xf numFmtId="0" fontId="3" fillId="0" borderId="0" xfId="3" applyFont="1" applyAlignment="1">
      <alignment horizontal="left" vertical="center"/>
    </xf>
    <xf numFmtId="167" fontId="3" fillId="0" borderId="0" xfId="3" applyNumberFormat="1" applyFont="1" applyAlignment="1">
      <alignment vertical="center"/>
    </xf>
    <xf numFmtId="3" fontId="17" fillId="0" borderId="0" xfId="3" applyNumberFormat="1" applyFont="1"/>
    <xf numFmtId="0" fontId="18" fillId="0" borderId="0" xfId="3" applyFont="1" applyAlignment="1">
      <alignment horizontal="right"/>
    </xf>
    <xf numFmtId="167" fontId="18" fillId="0" borderId="0" xfId="3" applyNumberFormat="1" applyFont="1" applyAlignment="1">
      <alignment horizontal="left"/>
    </xf>
    <xf numFmtId="4" fontId="17" fillId="0" borderId="0" xfId="3" applyNumberFormat="1" applyFont="1"/>
    <xf numFmtId="0" fontId="18" fillId="0" borderId="0" xfId="3" applyFont="1"/>
    <xf numFmtId="2" fontId="18" fillId="0" borderId="0" xfId="3" applyNumberFormat="1" applyFont="1" applyAlignment="1">
      <alignment horizontal="center" vertical="center"/>
    </xf>
    <xf numFmtId="167" fontId="18" fillId="0" borderId="0" xfId="3" applyNumberFormat="1" applyFont="1" applyAlignment="1">
      <alignment vertical="center"/>
    </xf>
    <xf numFmtId="3" fontId="18" fillId="0" borderId="0" xfId="3" applyNumberFormat="1" applyFont="1"/>
    <xf numFmtId="4" fontId="18" fillId="0" borderId="0" xfId="3" applyNumberFormat="1" applyFont="1"/>
    <xf numFmtId="2" fontId="17" fillId="0" borderId="0" xfId="3" applyNumberFormat="1" applyFont="1" applyAlignment="1">
      <alignment horizontal="center" vertical="center"/>
    </xf>
    <xf numFmtId="167" fontId="17" fillId="0" borderId="0" xfId="3" applyNumberFormat="1" applyFont="1" applyAlignment="1">
      <alignment vertical="center"/>
    </xf>
    <xf numFmtId="0" fontId="15" fillId="0" borderId="0" xfId="3" applyFont="1"/>
    <xf numFmtId="2" fontId="15" fillId="0" borderId="0" xfId="3" applyNumberFormat="1" applyFont="1" applyAlignment="1">
      <alignment horizontal="center" vertical="center"/>
    </xf>
    <xf numFmtId="167" fontId="15" fillId="0" borderId="0" xfId="3" applyNumberFormat="1" applyFont="1" applyAlignment="1">
      <alignment vertical="center"/>
    </xf>
    <xf numFmtId="3" fontId="15" fillId="0" borderId="0" xfId="3" applyNumberFormat="1" applyFont="1"/>
    <xf numFmtId="4" fontId="20" fillId="0" borderId="0" xfId="3" applyNumberFormat="1" applyFont="1"/>
    <xf numFmtId="0" fontId="7" fillId="0" borderId="0" xfId="3" applyFont="1"/>
    <xf numFmtId="2" fontId="7" fillId="0" borderId="0" xfId="3" applyNumberFormat="1" applyFont="1" applyAlignment="1">
      <alignment horizontal="center" vertical="center"/>
    </xf>
    <xf numFmtId="167" fontId="7" fillId="0" borderId="0" xfId="3" applyNumberFormat="1" applyFont="1" applyAlignment="1">
      <alignment vertical="center"/>
    </xf>
    <xf numFmtId="3" fontId="7" fillId="0" borderId="0" xfId="3" applyNumberFormat="1" applyFont="1"/>
    <xf numFmtId="4" fontId="7" fillId="0" borderId="0" xfId="3" applyNumberFormat="1" applyFont="1"/>
    <xf numFmtId="0" fontId="15" fillId="0" borderId="0" xfId="3" applyFont="1" applyAlignment="1">
      <alignment vertical="center"/>
    </xf>
    <xf numFmtId="3" fontId="15" fillId="0" borderId="0" xfId="3" applyNumberFormat="1" applyFont="1" applyAlignment="1">
      <alignment vertical="center"/>
    </xf>
    <xf numFmtId="0" fontId="18" fillId="0" borderId="0" xfId="3" applyFont="1" applyAlignment="1">
      <alignment horizontal="right" vertical="center"/>
    </xf>
    <xf numFmtId="167" fontId="18" fillId="0" borderId="0" xfId="3" applyNumberFormat="1" applyFont="1" applyAlignment="1">
      <alignment horizontal="left" vertical="center"/>
    </xf>
    <xf numFmtId="4" fontId="20" fillId="0" borderId="0" xfId="3" applyNumberFormat="1" applyFont="1" applyAlignment="1">
      <alignment vertical="center"/>
    </xf>
    <xf numFmtId="2" fontId="15" fillId="0" borderId="0" xfId="3" quotePrefix="1" applyNumberFormat="1" applyFont="1" applyAlignment="1">
      <alignment horizontal="center" vertical="center"/>
    </xf>
    <xf numFmtId="167" fontId="15" fillId="0" borderId="0" xfId="3" quotePrefix="1" applyNumberFormat="1" applyFont="1" applyAlignment="1">
      <alignment vertical="center"/>
    </xf>
    <xf numFmtId="0" fontId="21" fillId="0" borderId="0" xfId="3" applyFont="1"/>
    <xf numFmtId="0" fontId="13" fillId="0" borderId="0" xfId="3" applyAlignment="1">
      <alignment horizontal="center" vertical="center"/>
    </xf>
    <xf numFmtId="167" fontId="13" fillId="0" borderId="0" xfId="3" applyNumberFormat="1" applyAlignment="1">
      <alignment vertical="center"/>
    </xf>
    <xf numFmtId="3" fontId="13" fillId="0" borderId="0" xfId="3" applyNumberFormat="1" applyAlignment="1">
      <alignment horizontal="center" vertical="center"/>
    </xf>
    <xf numFmtId="165" fontId="21" fillId="0" borderId="0" xfId="3" applyNumberFormat="1" applyFont="1"/>
    <xf numFmtId="0" fontId="13" fillId="0" borderId="0" xfId="3"/>
    <xf numFmtId="0" fontId="2" fillId="2" borderId="28" xfId="0" applyFont="1" applyFill="1" applyBorder="1"/>
    <xf numFmtId="0" fontId="21" fillId="0" borderId="0" xfId="3" applyFont="1" applyAlignment="1">
      <alignment vertical="center"/>
    </xf>
    <xf numFmtId="0" fontId="2" fillId="2" borderId="38" xfId="0" applyFont="1" applyFill="1" applyBorder="1"/>
    <xf numFmtId="0" fontId="15" fillId="0" borderId="25" xfId="3" applyFont="1" applyBorder="1" applyAlignment="1">
      <alignment vertical="center"/>
    </xf>
    <xf numFmtId="3" fontId="22" fillId="0" borderId="39" xfId="3" applyNumberFormat="1" applyFont="1" applyBorder="1" applyAlignment="1">
      <alignment vertical="center"/>
    </xf>
    <xf numFmtId="0" fontId="23" fillId="0" borderId="0" xfId="0" applyFont="1"/>
    <xf numFmtId="0" fontId="15" fillId="0" borderId="0" xfId="3" applyFont="1" applyAlignment="1">
      <alignment horizontal="center" vertical="center"/>
    </xf>
    <xf numFmtId="1" fontId="15" fillId="0" borderId="0" xfId="3" applyNumberFormat="1" applyFont="1" applyAlignment="1">
      <alignment vertical="center"/>
    </xf>
    <xf numFmtId="0" fontId="15" fillId="0" borderId="0" xfId="3" applyFont="1" applyAlignment="1">
      <alignment horizontal="center"/>
    </xf>
    <xf numFmtId="1" fontId="15" fillId="0" borderId="0" xfId="3" applyNumberFormat="1" applyFont="1"/>
    <xf numFmtId="4" fontId="15" fillId="0" borderId="0" xfId="3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5" fillId="0" borderId="25" xfId="0" applyFont="1" applyBorder="1"/>
    <xf numFmtId="166" fontId="2" fillId="0" borderId="25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8" xfId="0" applyBorder="1"/>
    <xf numFmtId="3" fontId="0" fillId="0" borderId="24" xfId="0" applyNumberFormat="1" applyBorder="1"/>
    <xf numFmtId="3" fontId="0" fillId="0" borderId="26" xfId="0" applyNumberFormat="1" applyBorder="1"/>
    <xf numFmtId="49" fontId="0" fillId="0" borderId="0" xfId="0" applyNumberFormat="1"/>
    <xf numFmtId="0" fontId="0" fillId="0" borderId="12" xfId="0" applyBorder="1" applyAlignment="1">
      <alignment horizontal="center"/>
    </xf>
    <xf numFmtId="0" fontId="0" fillId="0" borderId="27" xfId="0" applyBorder="1"/>
    <xf numFmtId="0" fontId="0" fillId="0" borderId="2" xfId="0" applyBorder="1"/>
    <xf numFmtId="4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2" fillId="0" borderId="5" xfId="0" applyNumberFormat="1" applyFont="1" applyBorder="1"/>
    <xf numFmtId="3" fontId="0" fillId="0" borderId="12" xfId="0" applyNumberFormat="1" applyBorder="1"/>
    <xf numFmtId="3" fontId="0" fillId="0" borderId="13" xfId="0" applyNumberFormat="1" applyBorder="1"/>
    <xf numFmtId="4" fontId="0" fillId="0" borderId="4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/>
    <xf numFmtId="3" fontId="2" fillId="0" borderId="42" xfId="0" applyNumberFormat="1" applyFont="1" applyBorder="1"/>
    <xf numFmtId="3" fontId="0" fillId="0" borderId="43" xfId="0" applyNumberFormat="1" applyBorder="1"/>
    <xf numFmtId="3" fontId="2" fillId="0" borderId="44" xfId="0" applyNumberFormat="1" applyFont="1" applyBorder="1"/>
    <xf numFmtId="3" fontId="0" fillId="0" borderId="45" xfId="0" applyNumberFormat="1" applyBorder="1"/>
    <xf numFmtId="3" fontId="2" fillId="0" borderId="41" xfId="0" applyNumberFormat="1" applyFont="1" applyBorder="1"/>
    <xf numFmtId="0" fontId="0" fillId="0" borderId="46" xfId="0" applyBorder="1"/>
    <xf numFmtId="4" fontId="0" fillId="0" borderId="47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/>
    <xf numFmtId="3" fontId="2" fillId="0" borderId="48" xfId="0" applyNumberFormat="1" applyFont="1" applyBorder="1"/>
    <xf numFmtId="3" fontId="0" fillId="0" borderId="49" xfId="0" applyNumberFormat="1" applyBorder="1"/>
    <xf numFmtId="3" fontId="2" fillId="0" borderId="50" xfId="0" applyNumberFormat="1" applyFont="1" applyBorder="1"/>
    <xf numFmtId="3" fontId="0" fillId="0" borderId="51" xfId="0" applyNumberFormat="1" applyBorder="1"/>
    <xf numFmtId="3" fontId="2" fillId="0" borderId="46" xfId="0" applyNumberFormat="1" applyFont="1" applyBorder="1"/>
    <xf numFmtId="0" fontId="2" fillId="0" borderId="2" xfId="0" applyFont="1" applyBorder="1"/>
    <xf numFmtId="4" fontId="0" fillId="0" borderId="0" xfId="0" applyNumberFormat="1" applyProtection="1">
      <protection locked="0"/>
    </xf>
    <xf numFmtId="0" fontId="2" fillId="0" borderId="43" xfId="0" applyFont="1" applyBorder="1"/>
    <xf numFmtId="3" fontId="2" fillId="0" borderId="52" xfId="0" applyNumberFormat="1" applyFont="1" applyBorder="1"/>
    <xf numFmtId="3" fontId="2" fillId="0" borderId="45" xfId="0" applyNumberFormat="1" applyFont="1" applyBorder="1"/>
    <xf numFmtId="3" fontId="2" fillId="0" borderId="43" xfId="0" applyNumberFormat="1" applyFont="1" applyBorder="1"/>
    <xf numFmtId="3" fontId="2" fillId="0" borderId="2" xfId="0" applyNumberFormat="1" applyFont="1" applyBorder="1" applyProtection="1">
      <protection locked="0"/>
    </xf>
    <xf numFmtId="0" fontId="0" fillId="0" borderId="11" xfId="0" applyBorder="1" applyAlignment="1">
      <alignment horizontal="center"/>
    </xf>
    <xf numFmtId="0" fontId="8" fillId="0" borderId="7" xfId="0" applyFont="1" applyBorder="1"/>
    <xf numFmtId="0" fontId="8" fillId="0" borderId="29" xfId="0" applyFont="1" applyBorder="1"/>
    <xf numFmtId="0" fontId="9" fillId="0" borderId="6" xfId="0" applyFont="1" applyBorder="1"/>
    <xf numFmtId="4" fontId="8" fillId="0" borderId="30" xfId="0" applyNumberFormat="1" applyFont="1" applyBorder="1"/>
    <xf numFmtId="0" fontId="8" fillId="0" borderId="6" xfId="0" applyFont="1" applyBorder="1"/>
    <xf numFmtId="0" fontId="8" fillId="0" borderId="30" xfId="0" applyFont="1" applyBorder="1"/>
    <xf numFmtId="3" fontId="9" fillId="0" borderId="53" xfId="0" applyNumberFormat="1" applyFont="1" applyBorder="1"/>
    <xf numFmtId="3" fontId="8" fillId="0" borderId="7" xfId="0" applyNumberFormat="1" applyFont="1" applyBorder="1"/>
    <xf numFmtId="3" fontId="9" fillId="0" borderId="54" xfId="0" applyNumberFormat="1" applyFont="1" applyBorder="1"/>
    <xf numFmtId="3" fontId="8" fillId="0" borderId="55" xfId="0" applyNumberFormat="1" applyFont="1" applyBorder="1"/>
    <xf numFmtId="3" fontId="9" fillId="0" borderId="6" xfId="0" applyNumberFormat="1" applyFont="1" applyBorder="1"/>
    <xf numFmtId="0" fontId="2" fillId="0" borderId="56" xfId="0" applyFont="1" applyBorder="1" applyProtection="1">
      <protection locked="0"/>
    </xf>
    <xf numFmtId="0" fontId="2" fillId="0" borderId="57" xfId="0" applyFont="1" applyBorder="1" applyProtection="1">
      <protection locked="0"/>
    </xf>
    <xf numFmtId="168" fontId="5" fillId="0" borderId="32" xfId="5" applyNumberFormat="1" applyFont="1" applyBorder="1" applyAlignment="1" applyProtection="1">
      <alignment horizontal="right"/>
      <protection locked="0"/>
    </xf>
    <xf numFmtId="0" fontId="2" fillId="0" borderId="58" xfId="0" applyFont="1" applyBorder="1"/>
    <xf numFmtId="9" fontId="24" fillId="0" borderId="32" xfId="0" applyNumberFormat="1" applyFont="1" applyBorder="1" applyAlignment="1" applyProtection="1">
      <alignment horizontal="right"/>
      <protection locked="0"/>
    </xf>
    <xf numFmtId="9" fontId="24" fillId="0" borderId="37" xfId="0" applyNumberFormat="1" applyFont="1" applyBorder="1" applyAlignment="1" applyProtection="1">
      <alignment horizontal="right"/>
      <protection locked="0"/>
    </xf>
    <xf numFmtId="0" fontId="2" fillId="0" borderId="59" xfId="0" applyFont="1" applyBorder="1"/>
    <xf numFmtId="0" fontId="2" fillId="3" borderId="58" xfId="0" applyFont="1" applyFill="1" applyBorder="1"/>
    <xf numFmtId="0" fontId="2" fillId="3" borderId="60" xfId="0" applyFont="1" applyFill="1" applyBorder="1"/>
    <xf numFmtId="0" fontId="2" fillId="3" borderId="32" xfId="0" applyFont="1" applyFill="1" applyBorder="1"/>
    <xf numFmtId="0" fontId="5" fillId="3" borderId="59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left"/>
    </xf>
    <xf numFmtId="0" fontId="2" fillId="3" borderId="7" xfId="0" applyFont="1" applyFill="1" applyBorder="1"/>
    <xf numFmtId="0" fontId="2" fillId="3" borderId="6" xfId="0" applyFont="1" applyFill="1" applyBorder="1"/>
    <xf numFmtId="4" fontId="2" fillId="3" borderId="60" xfId="0" applyNumberFormat="1" applyFont="1" applyFill="1" applyBorder="1"/>
    <xf numFmtId="4" fontId="2" fillId="3" borderId="29" xfId="0" applyNumberFormat="1" applyFont="1" applyFill="1" applyBorder="1"/>
    <xf numFmtId="0" fontId="2" fillId="0" borderId="33" xfId="3" applyFont="1" applyBorder="1" applyAlignment="1">
      <alignment horizontal="left" vertical="center"/>
    </xf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4" fontId="0" fillId="0" borderId="64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/>
    <xf numFmtId="3" fontId="2" fillId="0" borderId="65" xfId="0" applyNumberFormat="1" applyFont="1" applyBorder="1"/>
    <xf numFmtId="3" fontId="0" fillId="0" borderId="61" xfId="0" applyNumberFormat="1" applyBorder="1"/>
    <xf numFmtId="3" fontId="2" fillId="0" borderId="66" xfId="0" applyNumberFormat="1" applyFont="1" applyBorder="1"/>
    <xf numFmtId="3" fontId="0" fillId="0" borderId="67" xfId="0" applyNumberFormat="1" applyBorder="1"/>
    <xf numFmtId="3" fontId="2" fillId="0" borderId="63" xfId="0" applyNumberFormat="1" applyFont="1" applyBorder="1"/>
    <xf numFmtId="0" fontId="0" fillId="0" borderId="49" xfId="0" applyBorder="1" applyAlignment="1">
      <alignment horizontal="center"/>
    </xf>
    <xf numFmtId="0" fontId="0" fillId="0" borderId="68" xfId="0" applyBorder="1"/>
    <xf numFmtId="4" fontId="6" fillId="0" borderId="3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55" xfId="0" applyNumberFormat="1" applyFont="1" applyBorder="1"/>
    <xf numFmtId="3" fontId="2" fillId="0" borderId="12" xfId="0" applyNumberFormat="1" applyFont="1" applyBorder="1"/>
    <xf numFmtId="4" fontId="2" fillId="0" borderId="24" xfId="0" applyNumberFormat="1" applyFont="1" applyBorder="1" applyAlignment="1">
      <alignment horizontal="center"/>
    </xf>
    <xf numFmtId="0" fontId="32" fillId="0" borderId="0" xfId="0" applyFont="1"/>
    <xf numFmtId="3" fontId="2" fillId="5" borderId="75" xfId="0" applyNumberFormat="1" applyFont="1" applyFill="1" applyBorder="1"/>
    <xf numFmtId="3" fontId="2" fillId="5" borderId="2" xfId="0" applyNumberFormat="1" applyFont="1" applyFill="1" applyBorder="1"/>
    <xf numFmtId="3" fontId="2" fillId="5" borderId="27" xfId="0" applyNumberFormat="1" applyFont="1" applyFill="1" applyBorder="1"/>
    <xf numFmtId="3" fontId="2" fillId="5" borderId="48" xfId="0" applyNumberFormat="1" applyFont="1" applyFill="1" applyBorder="1"/>
    <xf numFmtId="3" fontId="2" fillId="5" borderId="46" xfId="0" applyNumberFormat="1" applyFont="1" applyFill="1" applyBorder="1"/>
    <xf numFmtId="3" fontId="2" fillId="5" borderId="68" xfId="0" applyNumberFormat="1" applyFont="1" applyFill="1" applyBorder="1"/>
    <xf numFmtId="3" fontId="2" fillId="5" borderId="5" xfId="0" applyNumberFormat="1" applyFont="1" applyFill="1" applyBorder="1"/>
    <xf numFmtId="3" fontId="2" fillId="5" borderId="63" xfId="0" applyNumberFormat="1" applyFont="1" applyFill="1" applyBorder="1"/>
    <xf numFmtId="3" fontId="2" fillId="5" borderId="11" xfId="0" applyNumberFormat="1" applyFont="1" applyFill="1" applyBorder="1"/>
    <xf numFmtId="0" fontId="13" fillId="0" borderId="0" xfId="3" quotePrefix="1" applyAlignment="1">
      <alignment horizontal="center"/>
    </xf>
    <xf numFmtId="0" fontId="13" fillId="0" borderId="57" xfId="3" applyBorder="1" applyAlignment="1">
      <alignment horizontal="center"/>
    </xf>
    <xf numFmtId="0" fontId="5" fillId="0" borderId="57" xfId="3" applyFont="1" applyBorder="1"/>
    <xf numFmtId="1" fontId="13" fillId="0" borderId="0" xfId="3" applyNumberFormat="1"/>
    <xf numFmtId="3" fontId="13" fillId="0" borderId="0" xfId="3" applyNumberFormat="1"/>
    <xf numFmtId="0" fontId="5" fillId="0" borderId="39" xfId="3" applyFont="1" applyBorder="1" applyAlignment="1">
      <alignment horizontal="center" vertical="center"/>
    </xf>
    <xf numFmtId="0" fontId="5" fillId="0" borderId="39" xfId="3" applyFont="1" applyBorder="1" applyAlignment="1">
      <alignment vertical="center"/>
    </xf>
    <xf numFmtId="1" fontId="5" fillId="0" borderId="39" xfId="3" applyNumberFormat="1" applyFont="1" applyBorder="1" applyAlignment="1">
      <alignment horizontal="center" vertical="center"/>
    </xf>
    <xf numFmtId="3" fontId="5" fillId="0" borderId="39" xfId="3" applyNumberFormat="1" applyFont="1" applyBorder="1" applyAlignment="1">
      <alignment horizontal="center" vertical="center"/>
    </xf>
    <xf numFmtId="3" fontId="2" fillId="0" borderId="39" xfId="3" applyNumberFormat="1" applyFont="1" applyBorder="1" applyAlignment="1">
      <alignment horizontal="center" vertical="center"/>
    </xf>
    <xf numFmtId="3" fontId="5" fillId="2" borderId="39" xfId="3" applyNumberFormat="1" applyFont="1" applyFill="1" applyBorder="1" applyAlignment="1">
      <alignment vertical="center"/>
    </xf>
    <xf numFmtId="3" fontId="2" fillId="0" borderId="39" xfId="3" applyNumberFormat="1" applyFont="1" applyBorder="1" applyAlignment="1">
      <alignment vertical="center"/>
    </xf>
    <xf numFmtId="4" fontId="5" fillId="0" borderId="76" xfId="3" applyNumberFormat="1" applyFont="1" applyBorder="1" applyProtection="1">
      <protection locked="0"/>
    </xf>
    <xf numFmtId="3" fontId="2" fillId="2" borderId="77" xfId="3" applyNumberFormat="1" applyFont="1" applyFill="1" applyBorder="1"/>
    <xf numFmtId="3" fontId="2" fillId="2" borderId="78" xfId="3" applyNumberFormat="1" applyFont="1" applyFill="1" applyBorder="1"/>
    <xf numFmtId="3" fontId="2" fillId="2" borderId="9" xfId="3" applyNumberFormat="1" applyFont="1" applyFill="1" applyBorder="1"/>
    <xf numFmtId="3" fontId="2" fillId="2" borderId="28" xfId="3" applyNumberFormat="1" applyFont="1" applyFill="1" applyBorder="1"/>
    <xf numFmtId="4" fontId="5" fillId="0" borderId="79" xfId="3" applyNumberFormat="1" applyFont="1" applyBorder="1" applyProtection="1">
      <protection locked="0"/>
    </xf>
    <xf numFmtId="4" fontId="5" fillId="0" borderId="80" xfId="3" applyNumberFormat="1" applyFont="1" applyBorder="1" applyProtection="1">
      <protection locked="0"/>
    </xf>
    <xf numFmtId="3" fontId="5" fillId="2" borderId="81" xfId="3" applyNumberFormat="1" applyFont="1" applyFill="1" applyBorder="1" applyAlignment="1">
      <alignment vertical="center"/>
    </xf>
    <xf numFmtId="0" fontId="5" fillId="0" borderId="27" xfId="3" applyFont="1" applyBorder="1" applyAlignment="1" applyProtection="1">
      <alignment vertical="center"/>
      <protection locked="0"/>
    </xf>
    <xf numFmtId="3" fontId="2" fillId="2" borderId="78" xfId="3" applyNumberFormat="1" applyFont="1" applyFill="1" applyBorder="1" applyAlignment="1">
      <alignment vertical="center"/>
    </xf>
    <xf numFmtId="3" fontId="2" fillId="2" borderId="9" xfId="3" applyNumberFormat="1" applyFont="1" applyFill="1" applyBorder="1" applyAlignment="1">
      <alignment vertical="center"/>
    </xf>
    <xf numFmtId="3" fontId="2" fillId="2" borderId="28" xfId="3" applyNumberFormat="1" applyFont="1" applyFill="1" applyBorder="1" applyAlignment="1">
      <alignment vertical="center"/>
    </xf>
    <xf numFmtId="3" fontId="2" fillId="2" borderId="38" xfId="3" applyNumberFormat="1" applyFont="1" applyFill="1" applyBorder="1" applyAlignment="1">
      <alignment vertical="center"/>
    </xf>
    <xf numFmtId="3" fontId="2" fillId="5" borderId="21" xfId="3" applyNumberFormat="1" applyFont="1" applyFill="1" applyBorder="1" applyAlignment="1">
      <alignment vertical="center"/>
    </xf>
    <xf numFmtId="3" fontId="5" fillId="0" borderId="27" xfId="3" applyNumberFormat="1" applyFont="1" applyBorder="1" applyAlignment="1">
      <alignment vertical="center"/>
    </xf>
    <xf numFmtId="3" fontId="2" fillId="5" borderId="28" xfId="3" applyNumberFormat="1" applyFont="1" applyFill="1" applyBorder="1" applyAlignment="1">
      <alignment vertical="center"/>
    </xf>
    <xf numFmtId="3" fontId="5" fillId="0" borderId="38" xfId="3" applyNumberFormat="1" applyFont="1" applyBorder="1" applyAlignment="1">
      <alignment vertical="center"/>
    </xf>
    <xf numFmtId="3" fontId="2" fillId="5" borderId="38" xfId="3" applyNumberFormat="1" applyFont="1" applyFill="1" applyBorder="1" applyAlignment="1">
      <alignment vertical="center"/>
    </xf>
    <xf numFmtId="3" fontId="2" fillId="2" borderId="77" xfId="3" applyNumberFormat="1" applyFont="1" applyFill="1" applyBorder="1" applyAlignment="1">
      <alignment vertical="center"/>
    </xf>
    <xf numFmtId="3" fontId="2" fillId="2" borderId="82" xfId="3" applyNumberFormat="1" applyFont="1" applyFill="1" applyBorder="1" applyAlignment="1">
      <alignment vertical="center"/>
    </xf>
    <xf numFmtId="0" fontId="19" fillId="0" borderId="27" xfId="3" applyFont="1" applyBorder="1" applyAlignment="1" applyProtection="1">
      <alignment vertical="center"/>
      <protection locked="0"/>
    </xf>
    <xf numFmtId="3" fontId="5" fillId="2" borderId="83" xfId="3" applyNumberFormat="1" applyFont="1" applyFill="1" applyBorder="1" applyAlignment="1">
      <alignment vertical="center"/>
    </xf>
    <xf numFmtId="3" fontId="2" fillId="4" borderId="84" xfId="3" applyNumberFormat="1" applyFont="1" applyFill="1" applyBorder="1" applyAlignment="1">
      <alignment vertical="center"/>
    </xf>
    <xf numFmtId="0" fontId="2" fillId="0" borderId="27" xfId="3" applyFont="1" applyBorder="1" applyAlignment="1">
      <alignment vertical="center"/>
    </xf>
    <xf numFmtId="3" fontId="2" fillId="0" borderId="27" xfId="3" applyNumberFormat="1" applyFont="1" applyBorder="1" applyAlignment="1">
      <alignment vertical="center"/>
    </xf>
    <xf numFmtId="0" fontId="5" fillId="0" borderId="27" xfId="3" applyFont="1" applyBorder="1" applyAlignment="1">
      <alignment vertical="center"/>
    </xf>
    <xf numFmtId="0" fontId="5" fillId="0" borderId="85" xfId="3" applyFont="1" applyBorder="1"/>
    <xf numFmtId="0" fontId="5" fillId="0" borderId="21" xfId="3" applyFont="1" applyBorder="1"/>
    <xf numFmtId="3" fontId="5" fillId="0" borderId="86" xfId="3" applyNumberFormat="1" applyFont="1" applyBorder="1"/>
    <xf numFmtId="3" fontId="5" fillId="0" borderId="38" xfId="3" quotePrefix="1" applyNumberFormat="1" applyFont="1" applyBorder="1" applyAlignment="1">
      <alignment horizontal="center"/>
    </xf>
    <xf numFmtId="3" fontId="5" fillId="0" borderId="38" xfId="3" applyNumberFormat="1" applyFont="1" applyBorder="1" applyAlignment="1">
      <alignment horizontal="center"/>
    </xf>
    <xf numFmtId="3" fontId="5" fillId="0" borderId="85" xfId="3" applyNumberFormat="1" applyFont="1" applyBorder="1"/>
    <xf numFmtId="3" fontId="5" fillId="0" borderId="21" xfId="3" applyNumberFormat="1" applyFont="1" applyBorder="1"/>
    <xf numFmtId="17" fontId="5" fillId="0" borderId="38" xfId="3" applyNumberFormat="1" applyFont="1" applyBorder="1" applyAlignment="1">
      <alignment horizontal="center"/>
    </xf>
    <xf numFmtId="3" fontId="19" fillId="0" borderId="38" xfId="3" applyNumberFormat="1" applyFont="1" applyBorder="1" applyAlignment="1">
      <alignment horizontal="center"/>
    </xf>
    <xf numFmtId="0" fontId="10" fillId="0" borderId="87" xfId="0" applyFont="1" applyBorder="1"/>
    <xf numFmtId="0" fontId="5" fillId="0" borderId="88" xfId="0" applyFont="1" applyBorder="1" applyAlignment="1">
      <alignment horizontal="left" vertical="top"/>
    </xf>
    <xf numFmtId="0" fontId="5" fillId="0" borderId="72" xfId="0" applyFont="1" applyBorder="1" applyAlignment="1">
      <alignment horizontal="left" vertical="top"/>
    </xf>
    <xf numFmtId="0" fontId="5" fillId="0" borderId="58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1" fontId="5" fillId="0" borderId="72" xfId="0" applyNumberFormat="1" applyFont="1" applyBorder="1" applyAlignment="1">
      <alignment horizontal="left" vertical="top"/>
    </xf>
    <xf numFmtId="1" fontId="5" fillId="0" borderId="21" xfId="3" applyNumberFormat="1" applyFont="1" applyBorder="1"/>
    <xf numFmtId="1" fontId="5" fillId="0" borderId="38" xfId="3" applyNumberFormat="1" applyFont="1" applyBorder="1"/>
    <xf numFmtId="3" fontId="5" fillId="0" borderId="76" xfId="3" applyNumberFormat="1" applyFont="1" applyBorder="1" applyAlignment="1" applyProtection="1">
      <alignment vertical="center"/>
      <protection locked="0"/>
    </xf>
    <xf numFmtId="3" fontId="5" fillId="0" borderId="1" xfId="3" applyNumberFormat="1" applyFont="1" applyBorder="1" applyAlignment="1">
      <alignment vertical="center"/>
    </xf>
    <xf numFmtId="3" fontId="5" fillId="0" borderId="76" xfId="3" applyNumberFormat="1" applyFont="1" applyBorder="1" applyAlignment="1">
      <alignment vertical="center"/>
    </xf>
    <xf numFmtId="166" fontId="5" fillId="0" borderId="27" xfId="3" applyNumberFormat="1" applyFont="1" applyBorder="1" applyProtection="1">
      <protection locked="0"/>
    </xf>
    <xf numFmtId="3" fontId="5" fillId="0" borderId="27" xfId="3" applyNumberFormat="1" applyFont="1" applyBorder="1"/>
    <xf numFmtId="3" fontId="2" fillId="0" borderId="27" xfId="3" applyNumberFormat="1" applyFont="1" applyBorder="1"/>
    <xf numFmtId="3" fontId="5" fillId="0" borderId="83" xfId="3" applyNumberFormat="1" applyFont="1" applyBorder="1"/>
    <xf numFmtId="3" fontId="5" fillId="0" borderId="62" xfId="3" applyNumberFormat="1" applyFont="1" applyBorder="1"/>
    <xf numFmtId="4" fontId="5" fillId="0" borderId="76" xfId="3" applyNumberFormat="1" applyFont="1" applyBorder="1" applyAlignment="1" applyProtection="1">
      <alignment vertical="center"/>
      <protection locked="0"/>
    </xf>
    <xf numFmtId="166" fontId="0" fillId="0" borderId="2" xfId="0" applyNumberFormat="1" applyBorder="1"/>
    <xf numFmtId="166" fontId="5" fillId="0" borderId="83" xfId="3" applyNumberFormat="1" applyFont="1" applyBorder="1" applyProtection="1">
      <protection locked="0"/>
    </xf>
    <xf numFmtId="166" fontId="5" fillId="0" borderId="27" xfId="3" applyNumberFormat="1" applyFont="1" applyBorder="1" applyAlignment="1" applyProtection="1">
      <alignment vertical="center"/>
      <protection locked="0"/>
    </xf>
    <xf numFmtId="0" fontId="5" fillId="0" borderId="62" xfId="3" applyFont="1" applyBorder="1"/>
    <xf numFmtId="0" fontId="5" fillId="0" borderId="27" xfId="3" applyFont="1" applyBorder="1"/>
    <xf numFmtId="0" fontId="5" fillId="0" borderId="38" xfId="3" applyFont="1" applyBorder="1" applyAlignment="1">
      <alignment vertical="center"/>
    </xf>
    <xf numFmtId="4" fontId="5" fillId="0" borderId="16" xfId="0" applyNumberFormat="1" applyFont="1" applyBorder="1" applyAlignment="1">
      <alignment horizontal="center"/>
    </xf>
    <xf numFmtId="0" fontId="9" fillId="0" borderId="8" xfId="0" applyFont="1" applyBorder="1"/>
    <xf numFmtId="4" fontId="6" fillId="0" borderId="6" xfId="0" applyNumberFormat="1" applyFont="1" applyBorder="1"/>
    <xf numFmtId="4" fontId="6" fillId="0" borderId="30" xfId="0" applyNumberFormat="1" applyFont="1" applyBorder="1"/>
    <xf numFmtId="3" fontId="9" fillId="0" borderId="8" xfId="0" applyNumberFormat="1" applyFont="1" applyBorder="1"/>
    <xf numFmtId="4" fontId="9" fillId="0" borderId="7" xfId="0" applyNumberFormat="1" applyFont="1" applyBorder="1"/>
    <xf numFmtId="0" fontId="5" fillId="0" borderId="41" xfId="0" applyFont="1" applyBorder="1"/>
    <xf numFmtId="0" fontId="2" fillId="0" borderId="87" xfId="0" applyFont="1" applyBorder="1" applyProtection="1">
      <protection locked="0"/>
    </xf>
    <xf numFmtId="3" fontId="5" fillId="5" borderId="89" xfId="3" applyNumberFormat="1" applyFont="1" applyFill="1" applyBorder="1" applyAlignment="1">
      <alignment vertical="center"/>
    </xf>
    <xf numFmtId="0" fontId="5" fillId="0" borderId="33" xfId="3" applyFont="1" applyBorder="1" applyAlignment="1">
      <alignment horizontal="center" vertical="center"/>
    </xf>
    <xf numFmtId="0" fontId="22" fillId="0" borderId="33" xfId="3" quotePrefix="1" applyFont="1" applyBorder="1" applyAlignment="1">
      <alignment horizontal="center" vertical="center"/>
    </xf>
    <xf numFmtId="0" fontId="2" fillId="0" borderId="14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2" fillId="0" borderId="25" xfId="3" applyFont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5" fillId="0" borderId="92" xfId="3" applyFont="1" applyBorder="1" applyAlignment="1">
      <alignment horizontal="center"/>
    </xf>
    <xf numFmtId="0" fontId="2" fillId="0" borderId="14" xfId="3" quotePrefix="1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75" xfId="3" applyFont="1" applyBorder="1" applyAlignment="1">
      <alignment horizontal="center"/>
    </xf>
    <xf numFmtId="0" fontId="5" fillId="0" borderId="86" xfId="3" applyFont="1" applyBorder="1" applyAlignment="1">
      <alignment horizontal="center"/>
    </xf>
    <xf numFmtId="0" fontId="2" fillId="0" borderId="14" xfId="3" applyFont="1" applyBorder="1" applyAlignment="1">
      <alignment horizontal="center" vertical="center"/>
    </xf>
    <xf numFmtId="0" fontId="2" fillId="0" borderId="75" xfId="3" applyFont="1" applyBorder="1" applyAlignment="1">
      <alignment horizontal="center" vertical="center"/>
    </xf>
    <xf numFmtId="0" fontId="13" fillId="0" borderId="33" xfId="3" applyBorder="1" applyAlignment="1">
      <alignment horizontal="center" vertical="center"/>
    </xf>
    <xf numFmtId="0" fontId="2" fillId="0" borderId="85" xfId="3" quotePrefix="1" applyFont="1" applyBorder="1" applyAlignment="1">
      <alignment horizontal="center" vertical="center"/>
    </xf>
    <xf numFmtId="0" fontId="2" fillId="0" borderId="14" xfId="3" quotePrefix="1" applyFont="1" applyBorder="1" applyAlignment="1">
      <alignment horizontal="center" vertical="center"/>
    </xf>
    <xf numFmtId="0" fontId="2" fillId="0" borderId="92" xfId="3" quotePrefix="1" applyFont="1" applyBorder="1" applyAlignment="1">
      <alignment horizontal="center" vertical="center"/>
    </xf>
    <xf numFmtId="0" fontId="2" fillId="0" borderId="33" xfId="3" quotePrefix="1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22" fillId="0" borderId="52" xfId="3" quotePrefix="1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89" xfId="3" applyFont="1" applyBorder="1" applyAlignment="1">
      <alignment horizontal="center" vertical="center"/>
    </xf>
    <xf numFmtId="1" fontId="5" fillId="0" borderId="89" xfId="3" applyNumberFormat="1" applyFont="1" applyBorder="1" applyAlignment="1">
      <alignment horizontal="center" vertical="center"/>
    </xf>
    <xf numFmtId="0" fontId="5" fillId="0" borderId="79" xfId="3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0" fontId="5" fillId="0" borderId="93" xfId="3" applyFont="1" applyBorder="1" applyAlignment="1" applyProtection="1">
      <alignment horizontal="center"/>
      <protection locked="0"/>
    </xf>
    <xf numFmtId="0" fontId="5" fillId="0" borderId="79" xfId="3" applyFont="1" applyBorder="1" applyAlignment="1" applyProtection="1">
      <alignment horizontal="center" vertical="center"/>
      <protection locked="0"/>
    </xf>
    <xf numFmtId="0" fontId="5" fillId="0" borderId="94" xfId="3" applyFont="1" applyBorder="1" applyAlignment="1">
      <alignment horizontal="center"/>
    </xf>
    <xf numFmtId="0" fontId="5" fillId="0" borderId="10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/>
    </xf>
    <xf numFmtId="0" fontId="5" fillId="0" borderId="15" xfId="3" applyFont="1" applyBorder="1" applyAlignment="1">
      <alignment horizontal="center" vertical="center"/>
    </xf>
    <xf numFmtId="0" fontId="5" fillId="0" borderId="79" xfId="3" applyFont="1" applyBorder="1" applyAlignment="1">
      <alignment horizontal="center" vertical="center"/>
    </xf>
    <xf numFmtId="0" fontId="19" fillId="0" borderId="79" xfId="3" applyFont="1" applyBorder="1" applyAlignment="1" applyProtection="1">
      <alignment horizontal="center" vertical="center"/>
      <protection locked="0"/>
    </xf>
    <xf numFmtId="0" fontId="22" fillId="0" borderId="39" xfId="3" applyFont="1" applyBorder="1" applyAlignment="1">
      <alignment vertical="center"/>
    </xf>
    <xf numFmtId="0" fontId="2" fillId="0" borderId="27" xfId="3" applyFont="1" applyBorder="1"/>
    <xf numFmtId="0" fontId="2" fillId="0" borderId="27" xfId="4" applyFont="1" applyBorder="1"/>
    <xf numFmtId="0" fontId="5" fillId="0" borderId="83" xfId="3" applyFont="1" applyBorder="1"/>
    <xf numFmtId="0" fontId="2" fillId="0" borderId="39" xfId="3" applyFont="1" applyBorder="1" applyAlignment="1">
      <alignment vertical="center"/>
    </xf>
    <xf numFmtId="0" fontId="5" fillId="0" borderId="62" xfId="3" applyFont="1" applyBorder="1" applyAlignment="1">
      <alignment vertical="center"/>
    </xf>
    <xf numFmtId="0" fontId="22" fillId="0" borderId="83" xfId="3" applyFont="1" applyBorder="1" applyAlignment="1">
      <alignment vertical="center"/>
    </xf>
    <xf numFmtId="9" fontId="24" fillId="0" borderId="87" xfId="0" applyNumberFormat="1" applyFont="1" applyBorder="1" applyAlignment="1" applyProtection="1">
      <alignment horizontal="right"/>
      <protection locked="0"/>
    </xf>
    <xf numFmtId="0" fontId="2" fillId="0" borderId="87" xfId="0" applyFont="1" applyBorder="1"/>
    <xf numFmtId="0" fontId="5" fillId="0" borderId="87" xfId="0" applyFont="1" applyBorder="1" applyAlignment="1">
      <alignment horizontal="left" vertical="top"/>
    </xf>
    <xf numFmtId="3" fontId="5" fillId="0" borderId="87" xfId="0" applyNumberFormat="1" applyFont="1" applyBorder="1" applyAlignment="1" applyProtection="1">
      <alignment horizontal="left" vertical="top"/>
      <protection locked="0"/>
    </xf>
    <xf numFmtId="1" fontId="5" fillId="0" borderId="87" xfId="0" quotePrefix="1" applyNumberFormat="1" applyFont="1" applyBorder="1" applyAlignment="1" applyProtection="1">
      <alignment horizontal="left" vertical="top"/>
      <protection locked="0"/>
    </xf>
    <xf numFmtId="1" fontId="5" fillId="0" borderId="87" xfId="0" applyNumberFormat="1" applyFont="1" applyBorder="1" applyAlignment="1">
      <alignment horizontal="left" vertical="top"/>
    </xf>
    <xf numFmtId="1" fontId="2" fillId="0" borderId="39" xfId="3" applyNumberFormat="1" applyFont="1" applyBorder="1" applyAlignment="1">
      <alignment vertical="center"/>
    </xf>
    <xf numFmtId="4" fontId="2" fillId="0" borderId="39" xfId="3" applyNumberFormat="1" applyFont="1" applyBorder="1" applyAlignment="1">
      <alignment vertical="center"/>
    </xf>
    <xf numFmtId="3" fontId="2" fillId="0" borderId="33" xfId="3" applyNumberFormat="1" applyFont="1" applyBorder="1" applyAlignment="1">
      <alignment vertical="center"/>
    </xf>
    <xf numFmtId="0" fontId="12" fillId="0" borderId="0" xfId="2" applyFont="1" applyAlignment="1">
      <alignment wrapText="1"/>
    </xf>
    <xf numFmtId="0" fontId="12" fillId="0" borderId="0" xfId="2" applyFont="1"/>
    <xf numFmtId="0" fontId="5" fillId="0" borderId="0" xfId="2"/>
    <xf numFmtId="0" fontId="6" fillId="0" borderId="0" xfId="2" applyFont="1"/>
    <xf numFmtId="0" fontId="5" fillId="6" borderId="33" xfId="2" applyFill="1" applyBorder="1"/>
    <xf numFmtId="0" fontId="5" fillId="6" borderId="96" xfId="2" applyFill="1" applyBorder="1"/>
    <xf numFmtId="0" fontId="5" fillId="6" borderId="89" xfId="2" applyFill="1" applyBorder="1"/>
    <xf numFmtId="0" fontId="33" fillId="0" borderId="0" xfId="0" applyFont="1"/>
    <xf numFmtId="49" fontId="5" fillId="0" borderId="100" xfId="0" applyNumberFormat="1" applyFont="1" applyBorder="1" applyProtection="1">
      <protection locked="0"/>
    </xf>
    <xf numFmtId="0" fontId="5" fillId="0" borderId="10" xfId="3" applyFont="1" applyBorder="1"/>
    <xf numFmtId="0" fontId="2" fillId="0" borderId="92" xfId="3" applyFont="1" applyBorder="1" applyAlignment="1">
      <alignment horizontal="center"/>
    </xf>
    <xf numFmtId="0" fontId="5" fillId="0" borderId="100" xfId="3" applyFont="1" applyBorder="1" applyAlignment="1">
      <alignment horizontal="center"/>
    </xf>
    <xf numFmtId="0" fontId="1" fillId="0" borderId="0" xfId="6"/>
    <xf numFmtId="0" fontId="12" fillId="0" borderId="31" xfId="6" applyFont="1" applyBorder="1" applyAlignment="1">
      <alignment vertical="center"/>
    </xf>
    <xf numFmtId="3" fontId="1" fillId="0" borderId="0" xfId="6" applyNumberFormat="1" applyAlignment="1">
      <alignment vertical="center"/>
    </xf>
    <xf numFmtId="0" fontId="9" fillId="0" borderId="87" xfId="6" applyFont="1" applyBorder="1"/>
    <xf numFmtId="0" fontId="1" fillId="0" borderId="87" xfId="6" applyBorder="1" applyProtection="1">
      <protection locked="0"/>
    </xf>
    <xf numFmtId="0" fontId="7" fillId="0" borderId="87" xfId="6" applyFont="1" applyBorder="1" applyAlignment="1">
      <alignment horizontal="left" vertical="top"/>
    </xf>
    <xf numFmtId="0" fontId="1" fillId="0" borderId="58" xfId="6" applyBorder="1" applyAlignment="1">
      <alignment horizontal="center"/>
    </xf>
    <xf numFmtId="0" fontId="1" fillId="0" borderId="60" xfId="6" applyBorder="1" applyAlignment="1">
      <alignment horizontal="center"/>
    </xf>
    <xf numFmtId="0" fontId="1" fillId="0" borderId="32" xfId="6" applyBorder="1"/>
    <xf numFmtId="4" fontId="1" fillId="0" borderId="88" xfId="6" applyNumberFormat="1" applyBorder="1" applyAlignment="1">
      <alignment horizontal="center"/>
    </xf>
    <xf numFmtId="4" fontId="1" fillId="0" borderId="32" xfId="6" applyNumberFormat="1" applyBorder="1" applyAlignment="1">
      <alignment horizontal="center"/>
    </xf>
    <xf numFmtId="4" fontId="1" fillId="0" borderId="58" xfId="6" applyNumberFormat="1" applyBorder="1" applyAlignment="1">
      <alignment horizontal="center"/>
    </xf>
    <xf numFmtId="4" fontId="2" fillId="0" borderId="95" xfId="6" applyNumberFormat="1" applyFont="1" applyBorder="1" applyAlignment="1">
      <alignment horizontal="center"/>
    </xf>
    <xf numFmtId="0" fontId="3" fillId="0" borderId="0" xfId="6" applyFont="1"/>
    <xf numFmtId="0" fontId="1" fillId="0" borderId="20" xfId="6" applyBorder="1" applyAlignment="1">
      <alignment horizontal="center"/>
    </xf>
    <xf numFmtId="0" fontId="1" fillId="0" borderId="21" xfId="6" applyBorder="1"/>
    <xf numFmtId="0" fontId="1" fillId="0" borderId="22" xfId="6" applyBorder="1"/>
    <xf numFmtId="4" fontId="1" fillId="0" borderId="23" xfId="6" applyNumberFormat="1" applyBorder="1"/>
    <xf numFmtId="4" fontId="1" fillId="0" borderId="22" xfId="6" applyNumberFormat="1" applyBorder="1"/>
    <xf numFmtId="4" fontId="1" fillId="0" borderId="9" xfId="6" applyNumberFormat="1" applyBorder="1"/>
    <xf numFmtId="3" fontId="2" fillId="0" borderId="4" xfId="6" applyNumberFormat="1" applyFont="1" applyBorder="1"/>
    <xf numFmtId="0" fontId="1" fillId="0" borderId="74" xfId="0" applyFont="1" applyBorder="1" applyAlignment="1" applyProtection="1">
      <alignment horizontal="left" vertical="top"/>
      <protection locked="0"/>
    </xf>
    <xf numFmtId="0" fontId="1" fillId="0" borderId="32" xfId="0" applyFont="1" applyBorder="1" applyAlignment="1" applyProtection="1">
      <alignment horizontal="left" vertical="top"/>
      <protection locked="0"/>
    </xf>
    <xf numFmtId="3" fontId="1" fillId="0" borderId="37" xfId="0" applyNumberFormat="1" applyFont="1" applyBorder="1" applyAlignment="1" applyProtection="1">
      <alignment horizontal="left" vertical="top"/>
      <protection locked="0"/>
    </xf>
    <xf numFmtId="1" fontId="1" fillId="0" borderId="37" xfId="0" quotePrefix="1" applyNumberFormat="1" applyFont="1" applyBorder="1" applyAlignment="1" applyProtection="1">
      <alignment horizontal="left" vertical="top"/>
      <protection locked="0"/>
    </xf>
    <xf numFmtId="3" fontId="1" fillId="0" borderId="91" xfId="0" quotePrefix="1" applyNumberFormat="1" applyFont="1" applyBorder="1" applyAlignment="1" applyProtection="1">
      <alignment horizontal="left" vertical="top"/>
      <protection locked="0"/>
    </xf>
    <xf numFmtId="0" fontId="6" fillId="0" borderId="0" xfId="2" applyFont="1" applyAlignment="1">
      <alignment vertical="top" wrapText="1"/>
    </xf>
    <xf numFmtId="9" fontId="0" fillId="0" borderId="0" xfId="0" applyNumberFormat="1"/>
    <xf numFmtId="4" fontId="0" fillId="0" borderId="0" xfId="0" applyNumberFormat="1"/>
    <xf numFmtId="3" fontId="2" fillId="0" borderId="0" xfId="0" applyNumberFormat="1" applyFont="1" applyAlignment="1">
      <alignment horizontal="center" vertical="center"/>
    </xf>
    <xf numFmtId="0" fontId="1" fillId="0" borderId="74" xfId="6" applyBorder="1" applyProtection="1">
      <protection locked="0"/>
    </xf>
    <xf numFmtId="0" fontId="1" fillId="0" borderId="74" xfId="6" applyBorder="1" applyAlignment="1" applyProtection="1">
      <alignment vertical="top"/>
      <protection locked="0"/>
    </xf>
    <xf numFmtId="0" fontId="1" fillId="0" borderId="32" xfId="6" applyBorder="1" applyProtection="1">
      <protection locked="0"/>
    </xf>
    <xf numFmtId="0" fontId="1" fillId="0" borderId="88" xfId="6" applyBorder="1" applyAlignment="1">
      <alignment horizontal="left" vertical="top"/>
    </xf>
    <xf numFmtId="0" fontId="33" fillId="0" borderId="0" xfId="6" applyFont="1"/>
    <xf numFmtId="0" fontId="1" fillId="0" borderId="33" xfId="6" applyBorder="1" applyProtection="1">
      <protection locked="0"/>
    </xf>
    <xf numFmtId="0" fontId="1" fillId="0" borderId="39" xfId="6" applyBorder="1" applyAlignment="1">
      <alignment horizontal="left" vertical="top"/>
    </xf>
    <xf numFmtId="0" fontId="1" fillId="0" borderId="34" xfId="6" applyBorder="1" applyProtection="1">
      <protection locked="0"/>
    </xf>
    <xf numFmtId="0" fontId="1" fillId="0" borderId="89" xfId="6" applyBorder="1" applyAlignment="1">
      <alignment horizontal="left" vertical="top"/>
    </xf>
    <xf numFmtId="0" fontId="1" fillId="0" borderId="35" xfId="6" applyBorder="1" applyProtection="1">
      <protection locked="0"/>
    </xf>
    <xf numFmtId="0" fontId="1" fillId="0" borderId="90" xfId="6" applyBorder="1" applyAlignment="1">
      <alignment horizontal="left" vertical="top"/>
    </xf>
    <xf numFmtId="0" fontId="1" fillId="0" borderId="36" xfId="6" applyBorder="1" applyProtection="1">
      <protection locked="0"/>
    </xf>
    <xf numFmtId="0" fontId="1" fillId="0" borderId="72" xfId="6" applyBorder="1" applyAlignment="1">
      <alignment horizontal="left" vertical="top"/>
    </xf>
    <xf numFmtId="0" fontId="1" fillId="0" borderId="37" xfId="6" applyBorder="1" applyProtection="1">
      <protection locked="0"/>
    </xf>
    <xf numFmtId="0" fontId="1" fillId="3" borderId="59" xfId="6" applyFill="1" applyBorder="1" applyAlignment="1">
      <alignment horizontal="left"/>
    </xf>
    <xf numFmtId="0" fontId="1" fillId="3" borderId="35" xfId="6" applyFill="1" applyBorder="1" applyAlignment="1">
      <alignment horizontal="left"/>
    </xf>
    <xf numFmtId="0" fontId="1" fillId="3" borderId="37" xfId="6" applyFill="1" applyBorder="1" applyAlignment="1">
      <alignment horizontal="left"/>
    </xf>
    <xf numFmtId="0" fontId="3" fillId="0" borderId="0" xfId="6" applyFont="1" applyAlignment="1">
      <alignment horizontal="center" vertical="center"/>
    </xf>
    <xf numFmtId="0" fontId="1" fillId="0" borderId="12" xfId="6" applyBorder="1" applyAlignment="1">
      <alignment horizontal="center"/>
    </xf>
    <xf numFmtId="2" fontId="1" fillId="0" borderId="27" xfId="6" applyNumberFormat="1" applyBorder="1"/>
    <xf numFmtId="0" fontId="1" fillId="0" borderId="2" xfId="6" applyBorder="1"/>
    <xf numFmtId="0" fontId="1" fillId="0" borderId="10" xfId="6" applyBorder="1"/>
    <xf numFmtId="166" fontId="1" fillId="0" borderId="2" xfId="6" applyNumberFormat="1" applyBorder="1"/>
    <xf numFmtId="4" fontId="1" fillId="0" borderId="10" xfId="6" applyNumberFormat="1" applyBorder="1"/>
    <xf numFmtId="3" fontId="2" fillId="0" borderId="5" xfId="6" applyNumberFormat="1" applyFont="1" applyBorder="1"/>
    <xf numFmtId="9" fontId="1" fillId="0" borderId="0" xfId="7" applyFont="1" applyAlignment="1" applyProtection="1">
      <alignment horizontal="center"/>
      <protection locked="0"/>
    </xf>
    <xf numFmtId="0" fontId="1" fillId="0" borderId="100" xfId="6" applyBorder="1" applyProtection="1">
      <protection locked="0"/>
    </xf>
    <xf numFmtId="0" fontId="1" fillId="0" borderId="0" xfId="6" applyProtection="1">
      <protection locked="0"/>
    </xf>
    <xf numFmtId="4" fontId="1" fillId="0" borderId="0" xfId="6" applyNumberFormat="1" applyProtection="1">
      <protection locked="0"/>
    </xf>
    <xf numFmtId="49" fontId="1" fillId="0" borderId="0" xfId="6" applyNumberFormat="1" applyProtection="1">
      <protection locked="0"/>
    </xf>
    <xf numFmtId="0" fontId="6" fillId="0" borderId="69" xfId="6" applyFont="1" applyBorder="1" applyAlignment="1">
      <alignment horizontal="center"/>
    </xf>
    <xf numFmtId="0" fontId="6" fillId="0" borderId="103" xfId="6" applyFont="1" applyBorder="1"/>
    <xf numFmtId="0" fontId="9" fillId="0" borderId="70" xfId="6" applyFont="1" applyBorder="1"/>
    <xf numFmtId="4" fontId="6" fillId="0" borderId="69" xfId="6" applyNumberFormat="1" applyFont="1" applyBorder="1"/>
    <xf numFmtId="0" fontId="6" fillId="0" borderId="71" xfId="6" applyFont="1" applyBorder="1"/>
    <xf numFmtId="4" fontId="6" fillId="0" borderId="101" xfId="6" applyNumberFormat="1" applyFont="1" applyBorder="1"/>
    <xf numFmtId="3" fontId="9" fillId="0" borderId="73" xfId="6" applyNumberFormat="1" applyFont="1" applyBorder="1"/>
    <xf numFmtId="49" fontId="1" fillId="0" borderId="0" xfId="6" applyNumberFormat="1"/>
    <xf numFmtId="0" fontId="1" fillId="0" borderId="104" xfId="6" applyBorder="1"/>
    <xf numFmtId="0" fontId="1" fillId="0" borderId="72" xfId="6" applyBorder="1"/>
    <xf numFmtId="0" fontId="1" fillId="0" borderId="37" xfId="6" applyBorder="1"/>
    <xf numFmtId="0" fontId="1" fillId="0" borderId="104" xfId="6" applyBorder="1" applyAlignment="1">
      <alignment horizontal="center"/>
    </xf>
    <xf numFmtId="0" fontId="1" fillId="0" borderId="37" xfId="6" applyBorder="1" applyAlignment="1">
      <alignment horizontal="center"/>
    </xf>
    <xf numFmtId="4" fontId="2" fillId="0" borderId="105" xfId="6" applyNumberFormat="1" applyFont="1" applyBorder="1"/>
    <xf numFmtId="3" fontId="2" fillId="5" borderId="105" xfId="6" applyNumberFormat="1" applyFont="1" applyFill="1" applyBorder="1"/>
    <xf numFmtId="0" fontId="1" fillId="0" borderId="55" xfId="6" applyBorder="1"/>
    <xf numFmtId="0" fontId="1" fillId="0" borderId="30" xfId="6" applyBorder="1"/>
    <xf numFmtId="0" fontId="9" fillId="0" borderId="54" xfId="6" applyFont="1" applyBorder="1"/>
    <xf numFmtId="0" fontId="1" fillId="0" borderId="6" xfId="6" applyBorder="1"/>
    <xf numFmtId="4" fontId="1" fillId="0" borderId="7" xfId="6" applyNumberFormat="1" applyBorder="1"/>
    <xf numFmtId="3" fontId="9" fillId="0" borderId="53" xfId="6" applyNumberFormat="1" applyFont="1" applyBorder="1"/>
    <xf numFmtId="0" fontId="5" fillId="0" borderId="0" xfId="0" applyFont="1" applyAlignment="1" applyProtection="1">
      <alignment wrapText="1"/>
      <protection locked="0"/>
    </xf>
    <xf numFmtId="0" fontId="0" fillId="0" borderId="58" xfId="0" applyBorder="1" applyAlignment="1">
      <alignment horizontal="center"/>
    </xf>
    <xf numFmtId="0" fontId="0" fillId="0" borderId="97" xfId="0" applyBorder="1" applyAlignment="1">
      <alignment horizontal="center"/>
    </xf>
    <xf numFmtId="4" fontId="5" fillId="0" borderId="88" xfId="0" applyNumberFormat="1" applyFont="1" applyBorder="1" applyAlignment="1">
      <alignment horizontal="center"/>
    </xf>
    <xf numFmtId="4" fontId="5" fillId="0" borderId="89" xfId="0" applyNumberFormat="1" applyFon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10" fillId="0" borderId="98" xfId="0" applyFont="1" applyBorder="1"/>
    <xf numFmtId="0" fontId="10" fillId="0" borderId="56" xfId="0" applyFont="1" applyBorder="1"/>
    <xf numFmtId="0" fontId="10" fillId="0" borderId="99" xfId="0" applyFont="1" applyBorder="1"/>
    <xf numFmtId="0" fontId="10" fillId="0" borderId="57" xfId="0" applyFont="1" applyBorder="1"/>
    <xf numFmtId="0" fontId="0" fillId="0" borderId="60" xfId="0" applyBorder="1"/>
    <xf numFmtId="0" fontId="0" fillId="0" borderId="39" xfId="0" applyBorder="1"/>
    <xf numFmtId="0" fontId="27" fillId="0" borderId="0" xfId="0" applyFont="1" applyAlignment="1">
      <alignment horizontal="left" vertical="center"/>
    </xf>
    <xf numFmtId="0" fontId="0" fillId="3" borderId="55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32" xfId="0" applyBorder="1"/>
    <xf numFmtId="0" fontId="0" fillId="0" borderId="34" xfId="0" applyBorder="1"/>
    <xf numFmtId="0" fontId="11" fillId="0" borderId="69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2" fillId="0" borderId="58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2" fillId="0" borderId="35" xfId="0" applyFont="1" applyBorder="1" applyProtection="1">
      <protection locked="0"/>
    </xf>
    <xf numFmtId="1" fontId="11" fillId="0" borderId="69" xfId="0" applyNumberFormat="1" applyFont="1" applyBorder="1" applyAlignment="1">
      <alignment horizontal="center" vertical="center"/>
    </xf>
    <xf numFmtId="1" fontId="11" fillId="0" borderId="73" xfId="0" applyNumberFormat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9" fillId="0" borderId="58" xfId="6" applyFont="1" applyBorder="1"/>
    <xf numFmtId="0" fontId="9" fillId="0" borderId="60" xfId="6" applyFont="1" applyBorder="1"/>
    <xf numFmtId="0" fontId="9" fillId="0" borderId="97" xfId="6" applyFont="1" applyBorder="1"/>
    <xf numFmtId="0" fontId="9" fillId="0" borderId="39" xfId="6" applyFont="1" applyBorder="1"/>
    <xf numFmtId="0" fontId="9" fillId="0" borderId="59" xfId="6" applyFont="1" applyBorder="1"/>
    <xf numFmtId="0" fontId="9" fillId="0" borderId="35" xfId="6" applyFont="1" applyBorder="1"/>
    <xf numFmtId="0" fontId="2" fillId="3" borderId="101" xfId="6" applyFont="1" applyFill="1" applyBorder="1" applyAlignment="1">
      <alignment vertical="center"/>
    </xf>
    <xf numFmtId="0" fontId="1" fillId="0" borderId="16" xfId="6" applyBorder="1" applyAlignment="1">
      <alignment vertical="center"/>
    </xf>
    <xf numFmtId="0" fontId="2" fillId="3" borderId="102" xfId="6" applyFont="1" applyFill="1" applyBorder="1" applyAlignment="1">
      <alignment vertical="center"/>
    </xf>
    <xf numFmtId="0" fontId="1" fillId="0" borderId="38" xfId="6" applyBorder="1" applyAlignment="1">
      <alignment vertical="center"/>
    </xf>
    <xf numFmtId="0" fontId="2" fillId="3" borderId="71" xfId="6" applyFont="1" applyFill="1" applyBorder="1" applyAlignment="1">
      <alignment vertical="center"/>
    </xf>
    <xf numFmtId="0" fontId="1" fillId="0" borderId="19" xfId="6" applyBorder="1" applyAlignment="1">
      <alignment vertical="center"/>
    </xf>
    <xf numFmtId="0" fontId="27" fillId="0" borderId="31" xfId="6" applyFont="1" applyBorder="1" applyAlignment="1">
      <alignment horizontal="left" vertical="center"/>
    </xf>
    <xf numFmtId="0" fontId="27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22" fillId="0" borderId="85" xfId="3" applyFont="1" applyBorder="1" applyAlignment="1">
      <alignment horizontal="center" vertical="center"/>
    </xf>
    <xf numFmtId="0" fontId="22" fillId="0" borderId="86" xfId="3" applyFont="1" applyBorder="1" applyAlignment="1">
      <alignment horizontal="center" vertical="center"/>
    </xf>
    <xf numFmtId="2" fontId="5" fillId="0" borderId="57" xfId="3" applyNumberFormat="1" applyFont="1" applyBorder="1" applyAlignment="1">
      <alignment horizontal="left" vertical="center"/>
    </xf>
    <xf numFmtId="2" fontId="5" fillId="0" borderId="23" xfId="3" applyNumberFormat="1" applyFont="1" applyBorder="1" applyAlignment="1">
      <alignment horizontal="left" vertical="center"/>
    </xf>
    <xf numFmtId="2" fontId="5" fillId="0" borderId="17" xfId="3" applyNumberFormat="1" applyFont="1" applyBorder="1" applyAlignment="1">
      <alignment horizontal="left" vertical="center"/>
    </xf>
    <xf numFmtId="2" fontId="5" fillId="0" borderId="15" xfId="3" applyNumberFormat="1" applyFont="1" applyBorder="1" applyAlignment="1">
      <alignment horizontal="left" vertical="center"/>
    </xf>
    <xf numFmtId="0" fontId="6" fillId="0" borderId="0" xfId="2" applyFont="1" applyAlignment="1">
      <alignment vertical="top" wrapText="1"/>
    </xf>
    <xf numFmtId="0" fontId="27" fillId="0" borderId="0" xfId="2" applyFont="1" applyAlignment="1">
      <alignment vertical="top" wrapText="1"/>
    </xf>
    <xf numFmtId="0" fontId="6" fillId="6" borderId="33" xfId="2" applyFont="1" applyFill="1" applyBorder="1" applyAlignment="1">
      <alignment vertical="top" wrapText="1"/>
    </xf>
    <xf numFmtId="0" fontId="5" fillId="6" borderId="96" xfId="2" applyFill="1" applyBorder="1"/>
    <xf numFmtId="0" fontId="5" fillId="6" borderId="89" xfId="2" applyFill="1" applyBorder="1"/>
    <xf numFmtId="0" fontId="9" fillId="0" borderId="0" xfId="2" applyFont="1"/>
    <xf numFmtId="49" fontId="16" fillId="0" borderId="0" xfId="1" applyNumberFormat="1" applyFont="1" applyAlignment="1" applyProtection="1">
      <alignment vertical="top" wrapText="1"/>
    </xf>
  </cellXfs>
  <cellStyles count="8">
    <cellStyle name="Link" xfId="1" builtinId="8"/>
    <cellStyle name="Normal" xfId="0" builtinId="0"/>
    <cellStyle name="Normal 2" xfId="2" xr:uid="{00000000-0005-0000-0000-000002000000}"/>
    <cellStyle name="Normal 3" xfId="6" xr:uid="{07D0D8C6-E0EA-2549-808C-727547AE63C2}"/>
    <cellStyle name="Normal_KAHBBR08" xfId="3" xr:uid="{00000000-0005-0000-0000-000003000000}"/>
    <cellStyle name="Procent 2" xfId="7" xr:uid="{ADA8A755-2334-7F4E-A578-0CB7D03C1DB8}"/>
    <cellStyle name="Terrændæk" xfId="4" xr:uid="{00000000-0005-0000-0000-000005000000}"/>
    <cellStyle name="Valuta" xfId="5" builtinId="4"/>
  </cellStyles>
  <dxfs count="2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30</xdr:row>
      <xdr:rowOff>146026</xdr:rowOff>
    </xdr:from>
    <xdr:to>
      <xdr:col>18</xdr:col>
      <xdr:colOff>72</xdr:colOff>
      <xdr:row>44</xdr:row>
      <xdr:rowOff>0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8133" y="5522359"/>
          <a:ext cx="5023981" cy="22246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 editAs="oneCell">
    <xdr:from>
      <xdr:col>10</xdr:col>
      <xdr:colOff>297180</xdr:colOff>
      <xdr:row>73</xdr:row>
      <xdr:rowOff>169333</xdr:rowOff>
    </xdr:from>
    <xdr:to>
      <xdr:col>17</xdr:col>
      <xdr:colOff>512141</xdr:colOff>
      <xdr:row>87</xdr:row>
      <xdr:rowOff>42332</xdr:rowOff>
    </xdr:to>
    <xdr:pic>
      <xdr:nvPicPr>
        <xdr:cNvPr id="35" name="Billede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70513" y="12733866"/>
          <a:ext cx="4956295" cy="2243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 editAs="oneCell">
    <xdr:from>
      <xdr:col>1</xdr:col>
      <xdr:colOff>0</xdr:colOff>
      <xdr:row>62</xdr:row>
      <xdr:rowOff>101600</xdr:rowOff>
    </xdr:from>
    <xdr:to>
      <xdr:col>10</xdr:col>
      <xdr:colOff>389467</xdr:colOff>
      <xdr:row>69</xdr:row>
      <xdr:rowOff>85209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333" y="10803467"/>
          <a:ext cx="6485467" cy="11689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176107</xdr:colOff>
      <xdr:row>102</xdr:row>
      <xdr:rowOff>49953</xdr:rowOff>
    </xdr:from>
    <xdr:to>
      <xdr:col>18</xdr:col>
      <xdr:colOff>160867</xdr:colOff>
      <xdr:row>114</xdr:row>
      <xdr:rowOff>164253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853440" y="17432020"/>
          <a:ext cx="11499427" cy="214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38100</xdr:rowOff>
    </xdr:from>
    <xdr:to>
      <xdr:col>10</xdr:col>
      <xdr:colOff>449580</xdr:colOff>
      <xdr:row>28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80720" y="3683000"/>
          <a:ext cx="6499860" cy="139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403461</xdr:colOff>
      <xdr:row>15</xdr:row>
      <xdr:rowOff>0</xdr:rowOff>
    </xdr:from>
    <xdr:to>
      <xdr:col>10</xdr:col>
      <xdr:colOff>463861</xdr:colOff>
      <xdr:row>19</xdr:row>
      <xdr:rowOff>31797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095861" y="2768600"/>
          <a:ext cx="4099000" cy="742997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173339</xdr:colOff>
      <xdr:row>15</xdr:row>
      <xdr:rowOff>30208</xdr:rowOff>
    </xdr:from>
    <xdr:to>
      <xdr:col>17</xdr:col>
      <xdr:colOff>432418</xdr:colOff>
      <xdr:row>26</xdr:row>
      <xdr:rowOff>83694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6669389" y="2722608"/>
          <a:ext cx="3802379" cy="1926736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kumimoji="0" lang="da-DK" sz="12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leje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364430</xdr:colOff>
      <xdr:row>98</xdr:row>
      <xdr:rowOff>164973</xdr:rowOff>
    </xdr:from>
    <xdr:to>
      <xdr:col>18</xdr:col>
      <xdr:colOff>185386</xdr:colOff>
      <xdr:row>103</xdr:row>
      <xdr:rowOff>3279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7815097" y="16869706"/>
          <a:ext cx="4562289" cy="684973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16090</xdr:colOff>
      <xdr:row>15</xdr:row>
      <xdr:rowOff>197981</xdr:rowOff>
    </xdr:from>
    <xdr:ext cx="1649345" cy="305853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93423" y="2983514"/>
          <a:ext cx="1649345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 opdelt</a:t>
          </a:r>
          <a:endParaRPr lang="da-DK"/>
        </a:p>
      </xdr:txBody>
    </xdr:sp>
    <xdr:clientData/>
  </xdr:oneCellAnchor>
  <xdr:oneCellAnchor>
    <xdr:from>
      <xdr:col>1</xdr:col>
      <xdr:colOff>203147</xdr:colOff>
      <xdr:row>99</xdr:row>
      <xdr:rowOff>38717</xdr:rowOff>
    </xdr:from>
    <xdr:ext cx="3996321" cy="30585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0480" y="16912784"/>
          <a:ext cx="3996321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summeret</a:t>
          </a:r>
          <a:endParaRPr lang="da-DK"/>
        </a:p>
      </xdr:txBody>
    </xdr:sp>
    <xdr:clientData/>
  </xdr:oneCellAnchor>
  <xdr:twoCellAnchor>
    <xdr:from>
      <xdr:col>1</xdr:col>
      <xdr:colOff>193797</xdr:colOff>
      <xdr:row>116</xdr:row>
      <xdr:rowOff>100846</xdr:rowOff>
    </xdr:from>
    <xdr:to>
      <xdr:col>8</xdr:col>
      <xdr:colOff>142875</xdr:colOff>
      <xdr:row>122</xdr:row>
      <xdr:rowOff>147614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81172" y="18714284"/>
          <a:ext cx="4060703" cy="999268"/>
        </a:xfrm>
        <a:prstGeom prst="wedgeRectCallout">
          <a:avLst>
            <a:gd name="adj1" fmla="val 88939"/>
            <a:gd name="adj2" fmla="val -8709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480060</xdr:colOff>
      <xdr:row>31</xdr:row>
      <xdr:rowOff>68580</xdr:rowOff>
    </xdr:from>
    <xdr:to>
      <xdr:col>6</xdr:col>
      <xdr:colOff>472440</xdr:colOff>
      <xdr:row>50</xdr:row>
      <xdr:rowOff>53340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480060" y="5529580"/>
          <a:ext cx="4030980" cy="31216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14505</xdr:colOff>
      <xdr:row>46</xdr:row>
      <xdr:rowOff>55547</xdr:rowOff>
    </xdr:from>
    <xdr:to>
      <xdr:col>14</xdr:col>
      <xdr:colOff>160245</xdr:colOff>
      <xdr:row>50</xdr:row>
      <xdr:rowOff>78716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5399305" y="7993047"/>
          <a:ext cx="4184340" cy="683569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</a:t>
          </a:r>
        </a:p>
        <a:p>
          <a:pPr algn="l" rtl="0">
            <a:lnSpc>
              <a:spcPts val="12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eller fjerne forskellige tillæg til kalkulationen.</a:t>
          </a:r>
          <a:endParaRPr lang="da-DK"/>
        </a:p>
      </xdr:txBody>
    </xdr:sp>
    <xdr:clientData/>
  </xdr:twoCellAnchor>
  <xdr:twoCellAnchor>
    <xdr:from>
      <xdr:col>12</xdr:col>
      <xdr:colOff>83501</xdr:colOff>
      <xdr:row>4</xdr:row>
      <xdr:rowOff>180249</xdr:rowOff>
    </xdr:from>
    <xdr:to>
      <xdr:col>17</xdr:col>
      <xdr:colOff>501860</xdr:colOff>
      <xdr:row>9</xdr:row>
      <xdr:rowOff>7938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7132001" y="902562"/>
          <a:ext cx="3355234" cy="724626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</xdr:txBody>
    </xdr:sp>
    <xdr:clientData/>
  </xdr:twoCellAnchor>
  <xdr:twoCellAnchor>
    <xdr:from>
      <xdr:col>0</xdr:col>
      <xdr:colOff>495298</xdr:colOff>
      <xdr:row>0</xdr:row>
      <xdr:rowOff>67492</xdr:rowOff>
    </xdr:from>
    <xdr:to>
      <xdr:col>11</xdr:col>
      <xdr:colOff>79375</xdr:colOff>
      <xdr:row>12</xdr:row>
      <xdr:rowOff>52210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495298" y="67492"/>
          <a:ext cx="6045202" cy="2215156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672253</xdr:colOff>
      <xdr:row>160</xdr:row>
      <xdr:rowOff>153292</xdr:rowOff>
    </xdr:from>
    <xdr:to>
      <xdr:col>18</xdr:col>
      <xdr:colOff>261620</xdr:colOff>
      <xdr:row>187</xdr:row>
      <xdr:rowOff>115192</xdr:rowOff>
    </xdr:to>
    <xdr:pic>
      <xdr:nvPicPr>
        <xdr:cNvPr id="20" name="Picture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4736253" y="27111159"/>
          <a:ext cx="7717367" cy="453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254000</xdr:colOff>
      <xdr:row>140</xdr:row>
      <xdr:rowOff>107572</xdr:rowOff>
    </xdr:from>
    <xdr:to>
      <xdr:col>13</xdr:col>
      <xdr:colOff>25400</xdr:colOff>
      <xdr:row>159</xdr:row>
      <xdr:rowOff>168533</xdr:rowOff>
    </xdr:to>
    <xdr:pic>
      <xdr:nvPicPr>
        <xdr:cNvPr id="21" name="Picture 2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931333" y="23678772"/>
          <a:ext cx="7899400" cy="32782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281145</xdr:colOff>
      <xdr:row>132</xdr:row>
      <xdr:rowOff>16933</xdr:rowOff>
    </xdr:from>
    <xdr:ext cx="2179998" cy="305853"/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58478" y="22309666"/>
          <a:ext cx="2179998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523664</xdr:colOff>
      <xdr:row>132</xdr:row>
      <xdr:rowOff>61036</xdr:rowOff>
    </xdr:from>
    <xdr:to>
      <xdr:col>12</xdr:col>
      <xdr:colOff>393</xdr:colOff>
      <xdr:row>137</xdr:row>
      <xdr:rowOff>1099</xdr:rowOff>
    </xdr:to>
    <xdr:sp macro="" textlink="">
      <xdr:nvSpPr>
        <xdr:cNvPr id="23" name="AutoShape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3460539" y="21135099"/>
          <a:ext cx="3588354" cy="733813"/>
        </a:xfrm>
        <a:prstGeom prst="wedgeRectCallout">
          <a:avLst>
            <a:gd name="adj1" fmla="val -113128"/>
            <a:gd name="adj2" fmla="val 356268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500063</xdr:colOff>
      <xdr:row>154</xdr:row>
      <xdr:rowOff>123629</xdr:rowOff>
    </xdr:from>
    <xdr:to>
      <xdr:col>18</xdr:col>
      <xdr:colOff>264160</xdr:colOff>
      <xdr:row>158</xdr:row>
      <xdr:rowOff>21526</xdr:rowOff>
    </xdr:to>
    <xdr:sp macro="" textlink="">
      <xdr:nvSpPr>
        <xdr:cNvPr id="24" name="AutoShape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8135938" y="24547317"/>
          <a:ext cx="2700972" cy="532897"/>
        </a:xfrm>
        <a:prstGeom prst="wedgeRectCallout">
          <a:avLst>
            <a:gd name="adj1" fmla="val -41787"/>
            <a:gd name="adj2" fmla="val 20753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5</xdr:col>
      <xdr:colOff>601133</xdr:colOff>
      <xdr:row>55</xdr:row>
      <xdr:rowOff>135467</xdr:rowOff>
    </xdr:from>
    <xdr:to>
      <xdr:col>10</xdr:col>
      <xdr:colOff>455395</xdr:colOff>
      <xdr:row>60</xdr:row>
      <xdr:rowOff>48731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3987800" y="9652000"/>
          <a:ext cx="3240928" cy="759931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trykke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164873</xdr:colOff>
      <xdr:row>55</xdr:row>
      <xdr:rowOff>165675</xdr:rowOff>
    </xdr:from>
    <xdr:to>
      <xdr:col>17</xdr:col>
      <xdr:colOff>423952</xdr:colOff>
      <xdr:row>67</xdr:row>
      <xdr:rowOff>100628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7615540" y="9682208"/>
          <a:ext cx="4323079" cy="1966953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leje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oneCellAnchor>
    <xdr:from>
      <xdr:col>1</xdr:col>
      <xdr:colOff>7624</xdr:colOff>
      <xdr:row>56</xdr:row>
      <xdr:rowOff>164114</xdr:rowOff>
    </xdr:from>
    <xdr:ext cx="2887976" cy="305853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84957" y="9849981"/>
          <a:ext cx="2887976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opdelt</a:t>
          </a:r>
          <a:endParaRPr lang="da-DK"/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AA90"/>
  <sheetViews>
    <sheetView showZeros="0" tabSelected="1" zoomScale="70" zoomScaleNormal="70" zoomScaleSheetLayoutView="85" workbookViewId="0">
      <pane ySplit="7" topLeftCell="A8" activePane="bottomLeft" state="frozen"/>
      <selection activeCell="N12" sqref="N12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23" customWidth="1"/>
    <col min="15" max="15" width="11.7109375" style="23" customWidth="1"/>
    <col min="16" max="16" width="16.7109375" style="3" customWidth="1"/>
    <col min="17" max="17" width="1.7109375" customWidth="1"/>
    <col min="18" max="18" width="12.42578125" customWidth="1"/>
    <col min="19" max="19" width="60.140625" customWidth="1"/>
    <col min="20" max="20" width="13" customWidth="1"/>
    <col min="21" max="25" width="12.7109375" customWidth="1"/>
    <col min="27" max="27" width="10.140625" style="4" bestFit="1" customWidth="1"/>
  </cols>
  <sheetData>
    <row r="1" spans="2:27" ht="5.0999999999999996" customHeight="1" thickBot="1" x14ac:dyDescent="0.25"/>
    <row r="2" spans="2:27" ht="18.75" thickBot="1" x14ac:dyDescent="0.25">
      <c r="E2" s="443" t="s">
        <v>280</v>
      </c>
      <c r="F2" s="444"/>
      <c r="G2" s="444"/>
      <c r="H2" s="444"/>
      <c r="I2" s="444"/>
      <c r="J2" s="445"/>
      <c r="M2" s="442"/>
      <c r="N2" s="442"/>
      <c r="O2" s="442" t="s">
        <v>278</v>
      </c>
      <c r="P2" s="442"/>
    </row>
    <row r="3" spans="2:27" ht="22.5" customHeight="1" x14ac:dyDescent="0.25">
      <c r="B3" s="436" t="s">
        <v>13</v>
      </c>
      <c r="C3" s="437"/>
      <c r="D3" s="161"/>
      <c r="E3" s="451" t="s">
        <v>229</v>
      </c>
      <c r="F3" s="452"/>
      <c r="G3" s="452"/>
      <c r="H3" s="163"/>
      <c r="I3" s="164" t="s">
        <v>0</v>
      </c>
      <c r="J3" s="165">
        <v>1</v>
      </c>
      <c r="K3" s="255" t="s">
        <v>30</v>
      </c>
      <c r="L3" s="369"/>
      <c r="M3" s="257" t="s">
        <v>233</v>
      </c>
      <c r="N3" s="258"/>
      <c r="O3" s="255" t="s">
        <v>244</v>
      </c>
      <c r="P3" s="370"/>
      <c r="R3" s="343" t="s">
        <v>276</v>
      </c>
    </row>
    <row r="4" spans="2:27" ht="22.5" customHeight="1" thickBot="1" x14ac:dyDescent="0.3">
      <c r="B4" s="438" t="s">
        <v>14</v>
      </c>
      <c r="C4" s="439"/>
      <c r="D4" s="162"/>
      <c r="E4" s="453" t="s">
        <v>12</v>
      </c>
      <c r="F4" s="454"/>
      <c r="G4" s="454"/>
      <c r="H4" s="166">
        <v>1</v>
      </c>
      <c r="I4" s="167" t="s">
        <v>23</v>
      </c>
      <c r="J4" s="166">
        <v>1</v>
      </c>
      <c r="K4" s="256" t="s">
        <v>15</v>
      </c>
      <c r="L4" s="373"/>
      <c r="M4" s="259" t="s">
        <v>27</v>
      </c>
      <c r="N4" s="372"/>
      <c r="O4" s="260" t="s">
        <v>57</v>
      </c>
      <c r="P4" s="371"/>
    </row>
    <row r="5" spans="2:27" ht="22.5" customHeight="1" thickBot="1" x14ac:dyDescent="0.3">
      <c r="B5" s="254"/>
      <c r="C5" s="254"/>
      <c r="D5" s="285"/>
      <c r="E5" s="285"/>
      <c r="F5" s="285"/>
      <c r="G5" s="285"/>
      <c r="H5" s="327"/>
      <c r="I5" s="328"/>
      <c r="J5" s="327"/>
      <c r="K5" s="329"/>
      <c r="L5" s="330"/>
      <c r="M5" s="329"/>
      <c r="N5" s="331"/>
      <c r="O5" s="332"/>
      <c r="P5" s="330"/>
    </row>
    <row r="6" spans="2:27" s="54" customFormat="1" ht="15.95" customHeight="1" x14ac:dyDescent="0.2">
      <c r="B6" s="430" t="s">
        <v>19</v>
      </c>
      <c r="C6" s="440" t="s">
        <v>279</v>
      </c>
      <c r="D6" s="446" t="s">
        <v>230</v>
      </c>
      <c r="E6" s="432" t="s">
        <v>20</v>
      </c>
      <c r="F6" s="434" t="s">
        <v>9</v>
      </c>
      <c r="G6" s="449" t="s">
        <v>21</v>
      </c>
      <c r="H6" s="450"/>
      <c r="I6" s="448" t="s">
        <v>0</v>
      </c>
      <c r="J6" s="449"/>
      <c r="K6" s="448" t="s">
        <v>22</v>
      </c>
      <c r="L6" s="450"/>
      <c r="M6" s="448" t="s">
        <v>23</v>
      </c>
      <c r="N6" s="450"/>
      <c r="O6" s="455" t="s">
        <v>24</v>
      </c>
      <c r="P6" s="456"/>
      <c r="R6" s="168" t="str">
        <f>C6</f>
        <v>Prisnr.</v>
      </c>
      <c r="S6" s="169" t="str">
        <f>D6</f>
        <v>Beskrivelse</v>
      </c>
      <c r="T6" s="176" t="str">
        <f>E6</f>
        <v>Enhed</v>
      </c>
      <c r="U6" s="176" t="str">
        <f>F6</f>
        <v>Mængde</v>
      </c>
      <c r="V6" s="169" t="str">
        <f>G6</f>
        <v>Tid</v>
      </c>
      <c r="W6" s="169" t="str">
        <f>I6</f>
        <v>NMP</v>
      </c>
      <c r="X6" s="169" t="str">
        <f>K6</f>
        <v>Løn</v>
      </c>
      <c r="Y6" s="170" t="str">
        <f>M6</f>
        <v>Leje</v>
      </c>
      <c r="AA6" s="377"/>
    </row>
    <row r="7" spans="2:27" ht="13.5" thickBot="1" x14ac:dyDescent="0.25">
      <c r="B7" s="431"/>
      <c r="C7" s="441"/>
      <c r="D7" s="447"/>
      <c r="E7" s="433"/>
      <c r="F7" s="435"/>
      <c r="G7" s="25" t="s">
        <v>243</v>
      </c>
      <c r="H7" s="9" t="s">
        <v>10</v>
      </c>
      <c r="I7" s="26" t="s">
        <v>241</v>
      </c>
      <c r="J7" s="27" t="s">
        <v>208</v>
      </c>
      <c r="K7" s="28" t="s">
        <v>241</v>
      </c>
      <c r="L7" s="29" t="s">
        <v>11</v>
      </c>
      <c r="M7" s="30" t="s">
        <v>241</v>
      </c>
      <c r="N7" s="29" t="s">
        <v>17</v>
      </c>
      <c r="O7" s="278" t="s">
        <v>241</v>
      </c>
      <c r="P7" s="31" t="s">
        <v>1</v>
      </c>
      <c r="R7" s="171" t="s">
        <v>2</v>
      </c>
      <c r="S7" s="172" t="s">
        <v>3</v>
      </c>
      <c r="T7" s="172" t="s">
        <v>4</v>
      </c>
      <c r="U7" s="172" t="s">
        <v>5</v>
      </c>
      <c r="V7" s="172" t="s">
        <v>6</v>
      </c>
      <c r="W7" s="172" t="s">
        <v>7</v>
      </c>
      <c r="X7" s="172" t="s">
        <v>8</v>
      </c>
      <c r="Y7" s="173" t="s">
        <v>16</v>
      </c>
      <c r="Z7" s="2"/>
    </row>
    <row r="8" spans="2:27" ht="22.5" customHeight="1" thickBot="1" x14ac:dyDescent="0.25">
      <c r="B8" s="32"/>
      <c r="C8" s="33"/>
      <c r="D8" s="34"/>
      <c r="E8" s="35"/>
      <c r="F8" s="36"/>
      <c r="G8" s="15"/>
      <c r="H8" s="10"/>
      <c r="I8" s="37"/>
      <c r="J8" s="38"/>
      <c r="K8" s="39"/>
      <c r="L8" s="19"/>
      <c r="M8" s="39"/>
      <c r="N8" s="40"/>
      <c r="O8" s="41"/>
      <c r="P8" s="19"/>
      <c r="R8" s="2" t="s">
        <v>26</v>
      </c>
    </row>
    <row r="9" spans="2:27" ht="22.5" customHeight="1" thickBot="1" x14ac:dyDescent="0.25">
      <c r="B9" s="42">
        <v>1</v>
      </c>
      <c r="C9" s="43">
        <f t="shared" ref="C9:C40" si="0">+R9</f>
        <v>0</v>
      </c>
      <c r="D9" s="44">
        <f t="shared" ref="D9:D40" si="1">+S9</f>
        <v>0</v>
      </c>
      <c r="E9" s="16">
        <f t="shared" ref="E9:E40" si="2">+T9</f>
        <v>0</v>
      </c>
      <c r="F9" s="272">
        <f t="shared" ref="F9:F40" si="3">+U9</f>
        <v>0</v>
      </c>
      <c r="G9" s="16">
        <f t="shared" ref="G9:G41" si="4">+V9*$H$4</f>
        <v>0</v>
      </c>
      <c r="H9" s="11">
        <f>+F9*G9</f>
        <v>0</v>
      </c>
      <c r="I9" s="20">
        <f>+W9*$J$3</f>
        <v>0</v>
      </c>
      <c r="J9" s="7">
        <f>+I9*F9</f>
        <v>0</v>
      </c>
      <c r="K9" s="21">
        <f t="shared" ref="K9:K43" si="5">+(IF($H$3&lt;1,X9*$H$4,G9*$H$3))</f>
        <v>0</v>
      </c>
      <c r="L9" s="8">
        <f>+K9*F9</f>
        <v>0</v>
      </c>
      <c r="M9" s="20">
        <f t="shared" ref="M9:M41" si="6">+Y9*$J$4</f>
        <v>0</v>
      </c>
      <c r="N9" s="8">
        <f t="shared" ref="N9:N40" si="7">+M9*F9</f>
        <v>0</v>
      </c>
      <c r="O9" s="21">
        <f t="shared" ref="O9:O40" si="8">+IF(F9=0,0,P9/F9)</f>
        <v>0</v>
      </c>
      <c r="P9" s="8">
        <f t="shared" ref="P9:P40" si="9">+N9+L9+J9</f>
        <v>0</v>
      </c>
      <c r="R9" s="344"/>
      <c r="S9" s="6"/>
      <c r="T9" s="1"/>
      <c r="U9" s="1"/>
      <c r="V9" s="1"/>
      <c r="W9" s="1"/>
      <c r="X9" s="1"/>
      <c r="Y9" s="1"/>
    </row>
    <row r="10" spans="2:27" ht="22.5" customHeight="1" x14ac:dyDescent="0.2">
      <c r="B10" s="42">
        <v>2</v>
      </c>
      <c r="C10" s="43">
        <f t="shared" si="0"/>
        <v>0</v>
      </c>
      <c r="D10" s="44">
        <f t="shared" si="1"/>
        <v>0</v>
      </c>
      <c r="E10" s="16">
        <f t="shared" si="2"/>
        <v>0</v>
      </c>
      <c r="F10" s="272">
        <f t="shared" si="3"/>
        <v>0</v>
      </c>
      <c r="G10" s="16">
        <f t="shared" si="4"/>
        <v>0</v>
      </c>
      <c r="H10" s="11">
        <f>+F10*G10</f>
        <v>0</v>
      </c>
      <c r="I10" s="20">
        <f t="shared" ref="I10:I41" si="10">+W10*$J$3</f>
        <v>0</v>
      </c>
      <c r="J10" s="22">
        <f>+I10*F10</f>
        <v>0</v>
      </c>
      <c r="K10" s="21">
        <f t="shared" si="5"/>
        <v>0</v>
      </c>
      <c r="L10" s="8">
        <f>+K10*F10</f>
        <v>0</v>
      </c>
      <c r="M10" s="20">
        <f t="shared" si="6"/>
        <v>0</v>
      </c>
      <c r="N10" s="8">
        <f t="shared" si="7"/>
        <v>0</v>
      </c>
      <c r="O10" s="21">
        <f t="shared" si="8"/>
        <v>0</v>
      </c>
      <c r="P10" s="8">
        <f t="shared" si="9"/>
        <v>0</v>
      </c>
      <c r="R10" s="5"/>
      <c r="S10" s="6"/>
      <c r="T10" s="1"/>
      <c r="U10" s="1"/>
      <c r="V10" s="1"/>
      <c r="W10" s="1"/>
      <c r="X10" s="1"/>
      <c r="Y10" s="1"/>
    </row>
    <row r="11" spans="2:27" ht="22.5" customHeight="1" x14ac:dyDescent="0.2">
      <c r="B11" s="42">
        <v>3</v>
      </c>
      <c r="C11" s="43">
        <f t="shared" si="0"/>
        <v>0</v>
      </c>
      <c r="D11" s="44">
        <f t="shared" si="1"/>
        <v>0</v>
      </c>
      <c r="E11" s="16">
        <f t="shared" si="2"/>
        <v>0</v>
      </c>
      <c r="F11" s="272">
        <f t="shared" si="3"/>
        <v>0</v>
      </c>
      <c r="G11" s="16">
        <f t="shared" si="4"/>
        <v>0</v>
      </c>
      <c r="H11" s="11">
        <f t="shared" ref="H11:H40" si="11">+F11*G11</f>
        <v>0</v>
      </c>
      <c r="I11" s="20">
        <f t="shared" si="10"/>
        <v>0</v>
      </c>
      <c r="J11" s="7">
        <f t="shared" ref="J11:J40" si="12">+I11*F11</f>
        <v>0</v>
      </c>
      <c r="K11" s="21">
        <f t="shared" si="5"/>
        <v>0</v>
      </c>
      <c r="L11" s="8">
        <f t="shared" ref="L11:L40" si="13">+K11*F11</f>
        <v>0</v>
      </c>
      <c r="M11" s="20">
        <f t="shared" si="6"/>
        <v>0</v>
      </c>
      <c r="N11" s="8">
        <f t="shared" si="7"/>
        <v>0</v>
      </c>
      <c r="O11" s="21">
        <f t="shared" si="8"/>
        <v>0</v>
      </c>
      <c r="P11" s="8">
        <f t="shared" si="9"/>
        <v>0</v>
      </c>
      <c r="R11" s="5"/>
      <c r="S11" s="6"/>
      <c r="T11" s="1"/>
      <c r="U11" s="1"/>
      <c r="V11" s="1"/>
      <c r="W11" s="1"/>
      <c r="X11" s="1"/>
      <c r="Y11" s="1"/>
    </row>
    <row r="12" spans="2:27" ht="22.5" customHeight="1" x14ac:dyDescent="0.2">
      <c r="B12" s="42">
        <v>4</v>
      </c>
      <c r="C12" s="43">
        <f t="shared" si="0"/>
        <v>0</v>
      </c>
      <c r="D12" s="44">
        <f t="shared" si="1"/>
        <v>0</v>
      </c>
      <c r="E12" s="16">
        <f t="shared" si="2"/>
        <v>0</v>
      </c>
      <c r="F12" s="272">
        <f t="shared" si="3"/>
        <v>0</v>
      </c>
      <c r="G12" s="16">
        <f t="shared" si="4"/>
        <v>0</v>
      </c>
      <c r="H12" s="11">
        <f t="shared" si="11"/>
        <v>0</v>
      </c>
      <c r="I12" s="20">
        <f t="shared" si="10"/>
        <v>0</v>
      </c>
      <c r="J12" s="7">
        <f t="shared" si="12"/>
        <v>0</v>
      </c>
      <c r="K12" s="21">
        <f t="shared" si="5"/>
        <v>0</v>
      </c>
      <c r="L12" s="8">
        <f t="shared" si="13"/>
        <v>0</v>
      </c>
      <c r="M12" s="20">
        <f t="shared" si="6"/>
        <v>0</v>
      </c>
      <c r="N12" s="8">
        <f t="shared" si="7"/>
        <v>0</v>
      </c>
      <c r="O12" s="21">
        <f t="shared" si="8"/>
        <v>0</v>
      </c>
      <c r="P12" s="8">
        <f t="shared" si="9"/>
        <v>0</v>
      </c>
      <c r="R12" s="5"/>
      <c r="S12" s="6"/>
      <c r="T12" s="1"/>
      <c r="U12" s="1"/>
      <c r="V12" s="1"/>
      <c r="W12" s="1"/>
      <c r="X12" s="1"/>
      <c r="Y12" s="1"/>
    </row>
    <row r="13" spans="2:27" ht="22.5" customHeight="1" x14ac:dyDescent="0.2">
      <c r="B13" s="42">
        <v>5</v>
      </c>
      <c r="C13" s="43">
        <f t="shared" si="0"/>
        <v>0</v>
      </c>
      <c r="D13" s="44">
        <f t="shared" si="1"/>
        <v>0</v>
      </c>
      <c r="E13" s="16">
        <f t="shared" si="2"/>
        <v>0</v>
      </c>
      <c r="F13" s="272">
        <f t="shared" si="3"/>
        <v>0</v>
      </c>
      <c r="G13" s="16">
        <f t="shared" si="4"/>
        <v>0</v>
      </c>
      <c r="H13" s="11">
        <f t="shared" si="11"/>
        <v>0</v>
      </c>
      <c r="I13" s="20">
        <f t="shared" si="10"/>
        <v>0</v>
      </c>
      <c r="J13" s="7">
        <f t="shared" si="12"/>
        <v>0</v>
      </c>
      <c r="K13" s="21">
        <f t="shared" si="5"/>
        <v>0</v>
      </c>
      <c r="L13" s="8">
        <f t="shared" si="13"/>
        <v>0</v>
      </c>
      <c r="M13" s="20">
        <f t="shared" si="6"/>
        <v>0</v>
      </c>
      <c r="N13" s="8">
        <f t="shared" si="7"/>
        <v>0</v>
      </c>
      <c r="O13" s="21">
        <f t="shared" si="8"/>
        <v>0</v>
      </c>
      <c r="P13" s="8">
        <f t="shared" si="9"/>
        <v>0</v>
      </c>
      <c r="R13" s="5"/>
      <c r="S13" s="6"/>
      <c r="T13" s="1"/>
      <c r="U13" s="1"/>
      <c r="V13" s="1"/>
      <c r="W13" s="1"/>
      <c r="X13" s="1"/>
      <c r="Y13" s="1"/>
    </row>
    <row r="14" spans="2:27" ht="22.5" customHeight="1" x14ac:dyDescent="0.2">
      <c r="B14" s="42">
        <v>6</v>
      </c>
      <c r="C14" s="43">
        <f t="shared" si="0"/>
        <v>0</v>
      </c>
      <c r="D14" s="44">
        <f t="shared" si="1"/>
        <v>0</v>
      </c>
      <c r="E14" s="16">
        <f t="shared" si="2"/>
        <v>0</v>
      </c>
      <c r="F14" s="272">
        <f t="shared" si="3"/>
        <v>0</v>
      </c>
      <c r="G14" s="16">
        <f t="shared" si="4"/>
        <v>0</v>
      </c>
      <c r="H14" s="11">
        <f t="shared" si="11"/>
        <v>0</v>
      </c>
      <c r="I14" s="20">
        <f t="shared" si="10"/>
        <v>0</v>
      </c>
      <c r="J14" s="7">
        <f t="shared" si="12"/>
        <v>0</v>
      </c>
      <c r="K14" s="21">
        <f t="shared" si="5"/>
        <v>0</v>
      </c>
      <c r="L14" s="8">
        <f t="shared" si="13"/>
        <v>0</v>
      </c>
      <c r="M14" s="20">
        <f t="shared" si="6"/>
        <v>0</v>
      </c>
      <c r="N14" s="8">
        <f t="shared" si="7"/>
        <v>0</v>
      </c>
      <c r="O14" s="21">
        <f t="shared" si="8"/>
        <v>0</v>
      </c>
      <c r="P14" s="8">
        <f t="shared" si="9"/>
        <v>0</v>
      </c>
      <c r="R14" s="5"/>
      <c r="S14" s="6"/>
      <c r="T14" s="1"/>
      <c r="U14" s="1"/>
      <c r="V14" s="1"/>
      <c r="W14" s="1"/>
      <c r="X14" s="1"/>
      <c r="Y14" s="1"/>
    </row>
    <row r="15" spans="2:27" ht="22.5" customHeight="1" x14ac:dyDescent="0.2">
      <c r="B15" s="42">
        <v>7</v>
      </c>
      <c r="C15" s="43">
        <f t="shared" si="0"/>
        <v>0</v>
      </c>
      <c r="D15" s="44">
        <f t="shared" si="1"/>
        <v>0</v>
      </c>
      <c r="E15" s="16">
        <f t="shared" si="2"/>
        <v>0</v>
      </c>
      <c r="F15" s="272">
        <f t="shared" si="3"/>
        <v>0</v>
      </c>
      <c r="G15" s="16">
        <f t="shared" si="4"/>
        <v>0</v>
      </c>
      <c r="H15" s="11">
        <f t="shared" si="11"/>
        <v>0</v>
      </c>
      <c r="I15" s="20">
        <f t="shared" si="10"/>
        <v>0</v>
      </c>
      <c r="J15" s="7">
        <f t="shared" si="12"/>
        <v>0</v>
      </c>
      <c r="K15" s="21">
        <f t="shared" si="5"/>
        <v>0</v>
      </c>
      <c r="L15" s="8">
        <f t="shared" si="13"/>
        <v>0</v>
      </c>
      <c r="M15" s="20">
        <f t="shared" si="6"/>
        <v>0</v>
      </c>
      <c r="N15" s="8">
        <f t="shared" si="7"/>
        <v>0</v>
      </c>
      <c r="O15" s="21">
        <f t="shared" si="8"/>
        <v>0</v>
      </c>
      <c r="P15" s="8">
        <f t="shared" si="9"/>
        <v>0</v>
      </c>
      <c r="R15" s="5"/>
      <c r="S15" s="6"/>
      <c r="T15" s="1"/>
      <c r="U15" s="1"/>
      <c r="V15" s="1"/>
      <c r="W15" s="1"/>
      <c r="X15" s="1"/>
      <c r="Y15" s="1"/>
    </row>
    <row r="16" spans="2:27" ht="22.5" customHeight="1" x14ac:dyDescent="0.2">
      <c r="B16" s="42">
        <v>8</v>
      </c>
      <c r="C16" s="43">
        <f t="shared" si="0"/>
        <v>0</v>
      </c>
      <c r="D16" s="44">
        <f t="shared" si="1"/>
        <v>0</v>
      </c>
      <c r="E16" s="16">
        <f t="shared" si="2"/>
        <v>0</v>
      </c>
      <c r="F16" s="272">
        <f t="shared" si="3"/>
        <v>0</v>
      </c>
      <c r="G16" s="16">
        <f t="shared" si="4"/>
        <v>0</v>
      </c>
      <c r="H16" s="11">
        <f t="shared" si="11"/>
        <v>0</v>
      </c>
      <c r="I16" s="20">
        <f t="shared" si="10"/>
        <v>0</v>
      </c>
      <c r="J16" s="7">
        <f t="shared" si="12"/>
        <v>0</v>
      </c>
      <c r="K16" s="21">
        <f t="shared" si="5"/>
        <v>0</v>
      </c>
      <c r="L16" s="8">
        <f t="shared" si="13"/>
        <v>0</v>
      </c>
      <c r="M16" s="20">
        <f t="shared" si="6"/>
        <v>0</v>
      </c>
      <c r="N16" s="8">
        <f t="shared" si="7"/>
        <v>0</v>
      </c>
      <c r="O16" s="21">
        <f t="shared" si="8"/>
        <v>0</v>
      </c>
      <c r="P16" s="8">
        <f t="shared" si="9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42">
        <v>9</v>
      </c>
      <c r="C17" s="43">
        <f t="shared" si="0"/>
        <v>0</v>
      </c>
      <c r="D17" s="44">
        <f t="shared" si="1"/>
        <v>0</v>
      </c>
      <c r="E17" s="16">
        <f t="shared" si="2"/>
        <v>0</v>
      </c>
      <c r="F17" s="272">
        <f t="shared" si="3"/>
        <v>0</v>
      </c>
      <c r="G17" s="16">
        <f t="shared" si="4"/>
        <v>0</v>
      </c>
      <c r="H17" s="11">
        <f t="shared" si="11"/>
        <v>0</v>
      </c>
      <c r="I17" s="20">
        <f t="shared" si="10"/>
        <v>0</v>
      </c>
      <c r="J17" s="7">
        <f t="shared" si="12"/>
        <v>0</v>
      </c>
      <c r="K17" s="21">
        <f t="shared" si="5"/>
        <v>0</v>
      </c>
      <c r="L17" s="8">
        <f t="shared" si="13"/>
        <v>0</v>
      </c>
      <c r="M17" s="20">
        <f t="shared" si="6"/>
        <v>0</v>
      </c>
      <c r="N17" s="8">
        <f t="shared" si="7"/>
        <v>0</v>
      </c>
      <c r="O17" s="21">
        <f t="shared" si="8"/>
        <v>0</v>
      </c>
      <c r="P17" s="8">
        <f t="shared" si="9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42">
        <v>10</v>
      </c>
      <c r="C18" s="43">
        <f t="shared" si="0"/>
        <v>0</v>
      </c>
      <c r="D18" s="44">
        <f t="shared" si="1"/>
        <v>0</v>
      </c>
      <c r="E18" s="16">
        <f t="shared" si="2"/>
        <v>0</v>
      </c>
      <c r="F18" s="272">
        <f t="shared" si="3"/>
        <v>0</v>
      </c>
      <c r="G18" s="16">
        <f t="shared" si="4"/>
        <v>0</v>
      </c>
      <c r="H18" s="11">
        <f t="shared" si="11"/>
        <v>0</v>
      </c>
      <c r="I18" s="20">
        <f t="shared" si="10"/>
        <v>0</v>
      </c>
      <c r="J18" s="7">
        <f t="shared" si="12"/>
        <v>0</v>
      </c>
      <c r="K18" s="21">
        <f t="shared" si="5"/>
        <v>0</v>
      </c>
      <c r="L18" s="8">
        <f t="shared" si="13"/>
        <v>0</v>
      </c>
      <c r="M18" s="20">
        <f t="shared" si="6"/>
        <v>0</v>
      </c>
      <c r="N18" s="8">
        <f t="shared" si="7"/>
        <v>0</v>
      </c>
      <c r="O18" s="21">
        <f t="shared" si="8"/>
        <v>0</v>
      </c>
      <c r="P18" s="8">
        <f t="shared" si="9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42">
        <v>11</v>
      </c>
      <c r="C19" s="43">
        <f t="shared" si="0"/>
        <v>0</v>
      </c>
      <c r="D19" s="44">
        <f t="shared" si="1"/>
        <v>0</v>
      </c>
      <c r="E19" s="16">
        <f t="shared" si="2"/>
        <v>0</v>
      </c>
      <c r="F19" s="272">
        <f t="shared" si="3"/>
        <v>0</v>
      </c>
      <c r="G19" s="16">
        <f t="shared" si="4"/>
        <v>0</v>
      </c>
      <c r="H19" s="11">
        <f t="shared" si="11"/>
        <v>0</v>
      </c>
      <c r="I19" s="20">
        <f t="shared" si="10"/>
        <v>0</v>
      </c>
      <c r="J19" s="7">
        <f t="shared" si="12"/>
        <v>0</v>
      </c>
      <c r="K19" s="21">
        <f t="shared" si="5"/>
        <v>0</v>
      </c>
      <c r="L19" s="8">
        <f t="shared" si="13"/>
        <v>0</v>
      </c>
      <c r="M19" s="20">
        <f t="shared" si="6"/>
        <v>0</v>
      </c>
      <c r="N19" s="8">
        <f t="shared" si="7"/>
        <v>0</v>
      </c>
      <c r="O19" s="21">
        <f t="shared" si="8"/>
        <v>0</v>
      </c>
      <c r="P19" s="8">
        <f t="shared" si="9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42">
        <v>12</v>
      </c>
      <c r="C20" s="43">
        <f t="shared" si="0"/>
        <v>0</v>
      </c>
      <c r="D20" s="44">
        <f t="shared" si="1"/>
        <v>0</v>
      </c>
      <c r="E20" s="16">
        <f t="shared" si="2"/>
        <v>0</v>
      </c>
      <c r="F20" s="272">
        <f t="shared" si="3"/>
        <v>0</v>
      </c>
      <c r="G20" s="16">
        <f t="shared" si="4"/>
        <v>0</v>
      </c>
      <c r="H20" s="11">
        <f t="shared" si="11"/>
        <v>0</v>
      </c>
      <c r="I20" s="20">
        <f t="shared" si="10"/>
        <v>0</v>
      </c>
      <c r="J20" s="7">
        <f t="shared" si="12"/>
        <v>0</v>
      </c>
      <c r="K20" s="21">
        <f t="shared" si="5"/>
        <v>0</v>
      </c>
      <c r="L20" s="8">
        <f t="shared" si="13"/>
        <v>0</v>
      </c>
      <c r="M20" s="20">
        <f t="shared" si="6"/>
        <v>0</v>
      </c>
      <c r="N20" s="8">
        <f t="shared" si="7"/>
        <v>0</v>
      </c>
      <c r="O20" s="21">
        <f t="shared" si="8"/>
        <v>0</v>
      </c>
      <c r="P20" s="8">
        <f t="shared" si="9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42">
        <v>13</v>
      </c>
      <c r="C21" s="43">
        <f t="shared" si="0"/>
        <v>0</v>
      </c>
      <c r="D21" s="44">
        <f t="shared" si="1"/>
        <v>0</v>
      </c>
      <c r="E21" s="16">
        <f t="shared" si="2"/>
        <v>0</v>
      </c>
      <c r="F21" s="272">
        <f t="shared" si="3"/>
        <v>0</v>
      </c>
      <c r="G21" s="16">
        <f t="shared" si="4"/>
        <v>0</v>
      </c>
      <c r="H21" s="11">
        <f t="shared" si="11"/>
        <v>0</v>
      </c>
      <c r="I21" s="20">
        <f t="shared" si="10"/>
        <v>0</v>
      </c>
      <c r="J21" s="7">
        <f t="shared" si="12"/>
        <v>0</v>
      </c>
      <c r="K21" s="21">
        <f t="shared" si="5"/>
        <v>0</v>
      </c>
      <c r="L21" s="8">
        <f t="shared" si="13"/>
        <v>0</v>
      </c>
      <c r="M21" s="20">
        <f t="shared" si="6"/>
        <v>0</v>
      </c>
      <c r="N21" s="8">
        <f t="shared" si="7"/>
        <v>0</v>
      </c>
      <c r="O21" s="21">
        <f t="shared" si="8"/>
        <v>0</v>
      </c>
      <c r="P21" s="8">
        <f t="shared" si="9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42">
        <v>14</v>
      </c>
      <c r="C22" s="43">
        <f t="shared" si="0"/>
        <v>0</v>
      </c>
      <c r="D22" s="44">
        <f t="shared" si="1"/>
        <v>0</v>
      </c>
      <c r="E22" s="16">
        <f t="shared" si="2"/>
        <v>0</v>
      </c>
      <c r="F22" s="272">
        <f t="shared" si="3"/>
        <v>0</v>
      </c>
      <c r="G22" s="16">
        <f t="shared" si="4"/>
        <v>0</v>
      </c>
      <c r="H22" s="11">
        <f t="shared" si="11"/>
        <v>0</v>
      </c>
      <c r="I22" s="20">
        <f t="shared" si="10"/>
        <v>0</v>
      </c>
      <c r="J22" s="7">
        <f t="shared" si="12"/>
        <v>0</v>
      </c>
      <c r="K22" s="21">
        <f t="shared" si="5"/>
        <v>0</v>
      </c>
      <c r="L22" s="8">
        <f t="shared" si="13"/>
        <v>0</v>
      </c>
      <c r="M22" s="20">
        <f t="shared" si="6"/>
        <v>0</v>
      </c>
      <c r="N22" s="8">
        <f t="shared" si="7"/>
        <v>0</v>
      </c>
      <c r="O22" s="21">
        <f t="shared" si="8"/>
        <v>0</v>
      </c>
      <c r="P22" s="8">
        <f t="shared" si="9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42">
        <v>15</v>
      </c>
      <c r="C23" s="43">
        <f t="shared" si="0"/>
        <v>0</v>
      </c>
      <c r="D23" s="44">
        <f t="shared" si="1"/>
        <v>0</v>
      </c>
      <c r="E23" s="16">
        <f t="shared" si="2"/>
        <v>0</v>
      </c>
      <c r="F23" s="272">
        <f t="shared" si="3"/>
        <v>0</v>
      </c>
      <c r="G23" s="16">
        <f t="shared" si="4"/>
        <v>0</v>
      </c>
      <c r="H23" s="11">
        <f t="shared" si="11"/>
        <v>0</v>
      </c>
      <c r="I23" s="20">
        <f t="shared" si="10"/>
        <v>0</v>
      </c>
      <c r="J23" s="7">
        <f t="shared" si="12"/>
        <v>0</v>
      </c>
      <c r="K23" s="21">
        <f t="shared" si="5"/>
        <v>0</v>
      </c>
      <c r="L23" s="8">
        <f t="shared" si="13"/>
        <v>0</v>
      </c>
      <c r="M23" s="20">
        <f t="shared" si="6"/>
        <v>0</v>
      </c>
      <c r="N23" s="8">
        <f t="shared" si="7"/>
        <v>0</v>
      </c>
      <c r="O23" s="21">
        <f t="shared" si="8"/>
        <v>0</v>
      </c>
      <c r="P23" s="8">
        <f t="shared" si="9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42">
        <v>16</v>
      </c>
      <c r="C24" s="43">
        <f t="shared" si="0"/>
        <v>0</v>
      </c>
      <c r="D24" s="44">
        <f t="shared" si="1"/>
        <v>0</v>
      </c>
      <c r="E24" s="16">
        <f t="shared" si="2"/>
        <v>0</v>
      </c>
      <c r="F24" s="272">
        <f t="shared" si="3"/>
        <v>0</v>
      </c>
      <c r="G24" s="16">
        <f t="shared" si="4"/>
        <v>0</v>
      </c>
      <c r="H24" s="11">
        <f t="shared" si="11"/>
        <v>0</v>
      </c>
      <c r="I24" s="20">
        <f t="shared" si="10"/>
        <v>0</v>
      </c>
      <c r="J24" s="7">
        <f t="shared" si="12"/>
        <v>0</v>
      </c>
      <c r="K24" s="21">
        <f t="shared" si="5"/>
        <v>0</v>
      </c>
      <c r="L24" s="8">
        <f t="shared" si="13"/>
        <v>0</v>
      </c>
      <c r="M24" s="20">
        <f t="shared" si="6"/>
        <v>0</v>
      </c>
      <c r="N24" s="8">
        <f t="shared" si="7"/>
        <v>0</v>
      </c>
      <c r="O24" s="21">
        <f t="shared" si="8"/>
        <v>0</v>
      </c>
      <c r="P24" s="8">
        <f t="shared" si="9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42">
        <v>17</v>
      </c>
      <c r="C25" s="43">
        <f t="shared" si="0"/>
        <v>0</v>
      </c>
      <c r="D25" s="44">
        <f t="shared" si="1"/>
        <v>0</v>
      </c>
      <c r="E25" s="16">
        <f t="shared" si="2"/>
        <v>0</v>
      </c>
      <c r="F25" s="272">
        <f t="shared" si="3"/>
        <v>0</v>
      </c>
      <c r="G25" s="16">
        <f t="shared" si="4"/>
        <v>0</v>
      </c>
      <c r="H25" s="11">
        <f t="shared" si="11"/>
        <v>0</v>
      </c>
      <c r="I25" s="20">
        <f t="shared" si="10"/>
        <v>0</v>
      </c>
      <c r="J25" s="7">
        <f t="shared" si="12"/>
        <v>0</v>
      </c>
      <c r="K25" s="21">
        <f t="shared" si="5"/>
        <v>0</v>
      </c>
      <c r="L25" s="8">
        <f t="shared" si="13"/>
        <v>0</v>
      </c>
      <c r="M25" s="20">
        <f t="shared" si="6"/>
        <v>0</v>
      </c>
      <c r="N25" s="8">
        <f t="shared" si="7"/>
        <v>0</v>
      </c>
      <c r="O25" s="21">
        <f t="shared" si="8"/>
        <v>0</v>
      </c>
      <c r="P25" s="8">
        <f t="shared" si="9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42">
        <v>18</v>
      </c>
      <c r="C26" s="43">
        <f t="shared" si="0"/>
        <v>0</v>
      </c>
      <c r="D26" s="44">
        <f t="shared" si="1"/>
        <v>0</v>
      </c>
      <c r="E26" s="16">
        <f t="shared" si="2"/>
        <v>0</v>
      </c>
      <c r="F26" s="272">
        <f t="shared" si="3"/>
        <v>0</v>
      </c>
      <c r="G26" s="16">
        <f t="shared" si="4"/>
        <v>0</v>
      </c>
      <c r="H26" s="11">
        <f t="shared" si="11"/>
        <v>0</v>
      </c>
      <c r="I26" s="20">
        <f t="shared" si="10"/>
        <v>0</v>
      </c>
      <c r="J26" s="7">
        <f t="shared" si="12"/>
        <v>0</v>
      </c>
      <c r="K26" s="21">
        <f t="shared" si="5"/>
        <v>0</v>
      </c>
      <c r="L26" s="8">
        <f t="shared" si="13"/>
        <v>0</v>
      </c>
      <c r="M26" s="20">
        <f t="shared" si="6"/>
        <v>0</v>
      </c>
      <c r="N26" s="8">
        <f t="shared" si="7"/>
        <v>0</v>
      </c>
      <c r="O26" s="21">
        <f t="shared" si="8"/>
        <v>0</v>
      </c>
      <c r="P26" s="8">
        <f t="shared" si="9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42">
        <v>19</v>
      </c>
      <c r="C27" s="43">
        <f t="shared" si="0"/>
        <v>0</v>
      </c>
      <c r="D27" s="44">
        <f t="shared" si="1"/>
        <v>0</v>
      </c>
      <c r="E27" s="16">
        <f t="shared" si="2"/>
        <v>0</v>
      </c>
      <c r="F27" s="272">
        <f t="shared" si="3"/>
        <v>0</v>
      </c>
      <c r="G27" s="16">
        <f t="shared" si="4"/>
        <v>0</v>
      </c>
      <c r="H27" s="11">
        <f t="shared" si="11"/>
        <v>0</v>
      </c>
      <c r="I27" s="20">
        <f t="shared" si="10"/>
        <v>0</v>
      </c>
      <c r="J27" s="7">
        <f t="shared" si="12"/>
        <v>0</v>
      </c>
      <c r="K27" s="21">
        <f t="shared" si="5"/>
        <v>0</v>
      </c>
      <c r="L27" s="8">
        <f t="shared" si="13"/>
        <v>0</v>
      </c>
      <c r="M27" s="20">
        <f t="shared" si="6"/>
        <v>0</v>
      </c>
      <c r="N27" s="8">
        <f t="shared" si="7"/>
        <v>0</v>
      </c>
      <c r="O27" s="21">
        <f t="shared" si="8"/>
        <v>0</v>
      </c>
      <c r="P27" s="8">
        <f t="shared" si="9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42">
        <v>20</v>
      </c>
      <c r="C28" s="43">
        <f t="shared" si="0"/>
        <v>0</v>
      </c>
      <c r="D28" s="44">
        <f t="shared" si="1"/>
        <v>0</v>
      </c>
      <c r="E28" s="16">
        <f t="shared" si="2"/>
        <v>0</v>
      </c>
      <c r="F28" s="272">
        <f t="shared" si="3"/>
        <v>0</v>
      </c>
      <c r="G28" s="16">
        <f t="shared" si="4"/>
        <v>0</v>
      </c>
      <c r="H28" s="11">
        <f t="shared" si="11"/>
        <v>0</v>
      </c>
      <c r="I28" s="20">
        <f t="shared" si="10"/>
        <v>0</v>
      </c>
      <c r="J28" s="7">
        <f t="shared" si="12"/>
        <v>0</v>
      </c>
      <c r="K28" s="21">
        <f t="shared" si="5"/>
        <v>0</v>
      </c>
      <c r="L28" s="8">
        <f t="shared" si="13"/>
        <v>0</v>
      </c>
      <c r="M28" s="20">
        <f t="shared" si="6"/>
        <v>0</v>
      </c>
      <c r="N28" s="8">
        <f t="shared" si="7"/>
        <v>0</v>
      </c>
      <c r="O28" s="21">
        <f t="shared" si="8"/>
        <v>0</v>
      </c>
      <c r="P28" s="8">
        <f t="shared" si="9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42">
        <v>21</v>
      </c>
      <c r="C29" s="43">
        <f t="shared" si="0"/>
        <v>0</v>
      </c>
      <c r="D29" s="44">
        <f t="shared" si="1"/>
        <v>0</v>
      </c>
      <c r="E29" s="16">
        <f t="shared" si="2"/>
        <v>0</v>
      </c>
      <c r="F29" s="272">
        <f t="shared" si="3"/>
        <v>0</v>
      </c>
      <c r="G29" s="16">
        <f t="shared" si="4"/>
        <v>0</v>
      </c>
      <c r="H29" s="11">
        <f t="shared" si="11"/>
        <v>0</v>
      </c>
      <c r="I29" s="20">
        <f t="shared" si="10"/>
        <v>0</v>
      </c>
      <c r="J29" s="7">
        <f t="shared" si="12"/>
        <v>0</v>
      </c>
      <c r="K29" s="21">
        <f t="shared" si="5"/>
        <v>0</v>
      </c>
      <c r="L29" s="8">
        <f t="shared" si="13"/>
        <v>0</v>
      </c>
      <c r="M29" s="20">
        <f t="shared" si="6"/>
        <v>0</v>
      </c>
      <c r="N29" s="8">
        <f t="shared" si="7"/>
        <v>0</v>
      </c>
      <c r="O29" s="21">
        <f t="shared" si="8"/>
        <v>0</v>
      </c>
      <c r="P29" s="8">
        <f t="shared" si="9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42">
        <v>22</v>
      </c>
      <c r="C30" s="43">
        <f t="shared" si="0"/>
        <v>0</v>
      </c>
      <c r="D30" s="44">
        <f t="shared" si="1"/>
        <v>0</v>
      </c>
      <c r="E30" s="16">
        <f t="shared" si="2"/>
        <v>0</v>
      </c>
      <c r="F30" s="272">
        <f t="shared" si="3"/>
        <v>0</v>
      </c>
      <c r="G30" s="16">
        <f t="shared" si="4"/>
        <v>0</v>
      </c>
      <c r="H30" s="11">
        <f t="shared" si="11"/>
        <v>0</v>
      </c>
      <c r="I30" s="20">
        <f t="shared" si="10"/>
        <v>0</v>
      </c>
      <c r="J30" s="7">
        <f t="shared" si="12"/>
        <v>0</v>
      </c>
      <c r="K30" s="21">
        <f t="shared" si="5"/>
        <v>0</v>
      </c>
      <c r="L30" s="8">
        <f t="shared" si="13"/>
        <v>0</v>
      </c>
      <c r="M30" s="20">
        <f t="shared" si="6"/>
        <v>0</v>
      </c>
      <c r="N30" s="8">
        <f t="shared" si="7"/>
        <v>0</v>
      </c>
      <c r="O30" s="21">
        <f t="shared" si="8"/>
        <v>0</v>
      </c>
      <c r="P30" s="8">
        <f t="shared" si="9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42">
        <v>23</v>
      </c>
      <c r="C31" s="43">
        <f t="shared" si="0"/>
        <v>0</v>
      </c>
      <c r="D31" s="44">
        <f t="shared" si="1"/>
        <v>0</v>
      </c>
      <c r="E31" s="16">
        <f t="shared" si="2"/>
        <v>0</v>
      </c>
      <c r="F31" s="272">
        <f t="shared" si="3"/>
        <v>0</v>
      </c>
      <c r="G31" s="16">
        <f t="shared" si="4"/>
        <v>0</v>
      </c>
      <c r="H31" s="11">
        <f t="shared" si="11"/>
        <v>0</v>
      </c>
      <c r="I31" s="20">
        <f t="shared" si="10"/>
        <v>0</v>
      </c>
      <c r="J31" s="7">
        <f t="shared" si="12"/>
        <v>0</v>
      </c>
      <c r="K31" s="21">
        <f t="shared" si="5"/>
        <v>0</v>
      </c>
      <c r="L31" s="8">
        <f t="shared" si="13"/>
        <v>0</v>
      </c>
      <c r="M31" s="20">
        <f t="shared" si="6"/>
        <v>0</v>
      </c>
      <c r="N31" s="8">
        <f t="shared" si="7"/>
        <v>0</v>
      </c>
      <c r="O31" s="21">
        <f t="shared" si="8"/>
        <v>0</v>
      </c>
      <c r="P31" s="8">
        <f t="shared" si="9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42">
        <v>24</v>
      </c>
      <c r="C32" s="43">
        <f t="shared" si="0"/>
        <v>0</v>
      </c>
      <c r="D32" s="44">
        <f t="shared" si="1"/>
        <v>0</v>
      </c>
      <c r="E32" s="16">
        <f t="shared" si="2"/>
        <v>0</v>
      </c>
      <c r="F32" s="272">
        <f t="shared" si="3"/>
        <v>0</v>
      </c>
      <c r="G32" s="16">
        <f t="shared" si="4"/>
        <v>0</v>
      </c>
      <c r="H32" s="11">
        <f t="shared" si="11"/>
        <v>0</v>
      </c>
      <c r="I32" s="20">
        <f t="shared" si="10"/>
        <v>0</v>
      </c>
      <c r="J32" s="7">
        <f t="shared" si="12"/>
        <v>0</v>
      </c>
      <c r="K32" s="21">
        <f t="shared" si="5"/>
        <v>0</v>
      </c>
      <c r="L32" s="8">
        <f t="shared" si="13"/>
        <v>0</v>
      </c>
      <c r="M32" s="20">
        <f t="shared" si="6"/>
        <v>0</v>
      </c>
      <c r="N32" s="8">
        <f t="shared" si="7"/>
        <v>0</v>
      </c>
      <c r="O32" s="21">
        <f t="shared" si="8"/>
        <v>0</v>
      </c>
      <c r="P32" s="8">
        <f t="shared" si="9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42">
        <v>25</v>
      </c>
      <c r="C33" s="43">
        <f t="shared" si="0"/>
        <v>0</v>
      </c>
      <c r="D33" s="44">
        <f t="shared" si="1"/>
        <v>0</v>
      </c>
      <c r="E33" s="16">
        <f t="shared" si="2"/>
        <v>0</v>
      </c>
      <c r="F33" s="272">
        <f t="shared" si="3"/>
        <v>0</v>
      </c>
      <c r="G33" s="16">
        <f t="shared" si="4"/>
        <v>0</v>
      </c>
      <c r="H33" s="11">
        <f t="shared" si="11"/>
        <v>0</v>
      </c>
      <c r="I33" s="20">
        <f t="shared" si="10"/>
        <v>0</v>
      </c>
      <c r="J33" s="7">
        <f t="shared" si="12"/>
        <v>0</v>
      </c>
      <c r="K33" s="21">
        <f t="shared" si="5"/>
        <v>0</v>
      </c>
      <c r="L33" s="8">
        <f t="shared" si="13"/>
        <v>0</v>
      </c>
      <c r="M33" s="20">
        <f t="shared" si="6"/>
        <v>0</v>
      </c>
      <c r="N33" s="8">
        <f t="shared" si="7"/>
        <v>0</v>
      </c>
      <c r="O33" s="21">
        <f t="shared" si="8"/>
        <v>0</v>
      </c>
      <c r="P33" s="8">
        <f t="shared" si="9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42">
        <v>26</v>
      </c>
      <c r="C34" s="43">
        <f t="shared" si="0"/>
        <v>0</v>
      </c>
      <c r="D34" s="44">
        <f t="shared" si="1"/>
        <v>0</v>
      </c>
      <c r="E34" s="16">
        <f t="shared" si="2"/>
        <v>0</v>
      </c>
      <c r="F34" s="272">
        <f t="shared" si="3"/>
        <v>0</v>
      </c>
      <c r="G34" s="16">
        <f t="shared" si="4"/>
        <v>0</v>
      </c>
      <c r="H34" s="11">
        <f t="shared" si="11"/>
        <v>0</v>
      </c>
      <c r="I34" s="20">
        <f t="shared" si="10"/>
        <v>0</v>
      </c>
      <c r="J34" s="7">
        <f t="shared" si="12"/>
        <v>0</v>
      </c>
      <c r="K34" s="21">
        <f t="shared" si="5"/>
        <v>0</v>
      </c>
      <c r="L34" s="8">
        <f t="shared" si="13"/>
        <v>0</v>
      </c>
      <c r="M34" s="20">
        <f t="shared" si="6"/>
        <v>0</v>
      </c>
      <c r="N34" s="8">
        <f t="shared" si="7"/>
        <v>0</v>
      </c>
      <c r="O34" s="21">
        <f t="shared" si="8"/>
        <v>0</v>
      </c>
      <c r="P34" s="8">
        <f t="shared" si="9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42">
        <v>27</v>
      </c>
      <c r="C35" s="43">
        <f t="shared" si="0"/>
        <v>0</v>
      </c>
      <c r="D35" s="44">
        <f t="shared" si="1"/>
        <v>0</v>
      </c>
      <c r="E35" s="16">
        <f t="shared" si="2"/>
        <v>0</v>
      </c>
      <c r="F35" s="272">
        <f t="shared" si="3"/>
        <v>0</v>
      </c>
      <c r="G35" s="16">
        <f t="shared" si="4"/>
        <v>0</v>
      </c>
      <c r="H35" s="11">
        <f t="shared" si="11"/>
        <v>0</v>
      </c>
      <c r="I35" s="20">
        <f t="shared" si="10"/>
        <v>0</v>
      </c>
      <c r="J35" s="7">
        <f t="shared" si="12"/>
        <v>0</v>
      </c>
      <c r="K35" s="21">
        <f t="shared" si="5"/>
        <v>0</v>
      </c>
      <c r="L35" s="8">
        <f t="shared" si="13"/>
        <v>0</v>
      </c>
      <c r="M35" s="20">
        <f t="shared" si="6"/>
        <v>0</v>
      </c>
      <c r="N35" s="8">
        <f t="shared" si="7"/>
        <v>0</v>
      </c>
      <c r="O35" s="21">
        <f t="shared" si="8"/>
        <v>0</v>
      </c>
      <c r="P35" s="8">
        <f t="shared" si="9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42">
        <v>28</v>
      </c>
      <c r="C36" s="43">
        <f t="shared" si="0"/>
        <v>0</v>
      </c>
      <c r="D36" s="44">
        <f t="shared" si="1"/>
        <v>0</v>
      </c>
      <c r="E36" s="16">
        <f t="shared" si="2"/>
        <v>0</v>
      </c>
      <c r="F36" s="272">
        <f t="shared" si="3"/>
        <v>0</v>
      </c>
      <c r="G36" s="16">
        <f t="shared" si="4"/>
        <v>0</v>
      </c>
      <c r="H36" s="11">
        <f t="shared" si="11"/>
        <v>0</v>
      </c>
      <c r="I36" s="20">
        <f t="shared" si="10"/>
        <v>0</v>
      </c>
      <c r="J36" s="7">
        <f t="shared" si="12"/>
        <v>0</v>
      </c>
      <c r="K36" s="21">
        <f t="shared" si="5"/>
        <v>0</v>
      </c>
      <c r="L36" s="8">
        <f t="shared" si="13"/>
        <v>0</v>
      </c>
      <c r="M36" s="20">
        <f t="shared" si="6"/>
        <v>0</v>
      </c>
      <c r="N36" s="8">
        <f t="shared" si="7"/>
        <v>0</v>
      </c>
      <c r="O36" s="21">
        <f t="shared" si="8"/>
        <v>0</v>
      </c>
      <c r="P36" s="8">
        <f t="shared" si="9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42">
        <v>29</v>
      </c>
      <c r="C37" s="43">
        <f t="shared" si="0"/>
        <v>0</v>
      </c>
      <c r="D37" s="44">
        <f t="shared" si="1"/>
        <v>0</v>
      </c>
      <c r="E37" s="16">
        <f t="shared" si="2"/>
        <v>0</v>
      </c>
      <c r="F37" s="272">
        <f t="shared" si="3"/>
        <v>0</v>
      </c>
      <c r="G37" s="16">
        <f t="shared" si="4"/>
        <v>0</v>
      </c>
      <c r="H37" s="11">
        <f t="shared" si="11"/>
        <v>0</v>
      </c>
      <c r="I37" s="20">
        <f t="shared" si="10"/>
        <v>0</v>
      </c>
      <c r="J37" s="7">
        <f t="shared" si="12"/>
        <v>0</v>
      </c>
      <c r="K37" s="21">
        <f t="shared" si="5"/>
        <v>0</v>
      </c>
      <c r="L37" s="8">
        <f t="shared" si="13"/>
        <v>0</v>
      </c>
      <c r="M37" s="20">
        <f t="shared" si="6"/>
        <v>0</v>
      </c>
      <c r="N37" s="8">
        <f t="shared" si="7"/>
        <v>0</v>
      </c>
      <c r="O37" s="21">
        <f t="shared" si="8"/>
        <v>0</v>
      </c>
      <c r="P37" s="8">
        <f t="shared" si="9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42">
        <v>30</v>
      </c>
      <c r="C38" s="43">
        <f t="shared" si="0"/>
        <v>0</v>
      </c>
      <c r="D38" s="44">
        <f t="shared" si="1"/>
        <v>0</v>
      </c>
      <c r="E38" s="16">
        <f t="shared" si="2"/>
        <v>0</v>
      </c>
      <c r="F38" s="272">
        <f t="shared" si="3"/>
        <v>0</v>
      </c>
      <c r="G38" s="16">
        <f t="shared" si="4"/>
        <v>0</v>
      </c>
      <c r="H38" s="11">
        <f t="shared" si="11"/>
        <v>0</v>
      </c>
      <c r="I38" s="20">
        <f t="shared" si="10"/>
        <v>0</v>
      </c>
      <c r="J38" s="7">
        <f t="shared" si="12"/>
        <v>0</v>
      </c>
      <c r="K38" s="21">
        <f t="shared" si="5"/>
        <v>0</v>
      </c>
      <c r="L38" s="8">
        <f t="shared" si="13"/>
        <v>0</v>
      </c>
      <c r="M38" s="20">
        <f t="shared" si="6"/>
        <v>0</v>
      </c>
      <c r="N38" s="8">
        <f t="shared" si="7"/>
        <v>0</v>
      </c>
      <c r="O38" s="21">
        <f t="shared" si="8"/>
        <v>0</v>
      </c>
      <c r="P38" s="8">
        <f t="shared" si="9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42">
        <v>31</v>
      </c>
      <c r="C39" s="43">
        <f t="shared" si="0"/>
        <v>0</v>
      </c>
      <c r="D39" s="44">
        <f t="shared" si="1"/>
        <v>0</v>
      </c>
      <c r="E39" s="16">
        <f t="shared" si="2"/>
        <v>0</v>
      </c>
      <c r="F39" s="272">
        <f t="shared" si="3"/>
        <v>0</v>
      </c>
      <c r="G39" s="16">
        <f t="shared" si="4"/>
        <v>0</v>
      </c>
      <c r="H39" s="11">
        <f t="shared" si="11"/>
        <v>0</v>
      </c>
      <c r="I39" s="20">
        <f t="shared" si="10"/>
        <v>0</v>
      </c>
      <c r="J39" s="7">
        <f t="shared" si="12"/>
        <v>0</v>
      </c>
      <c r="K39" s="21">
        <f t="shared" si="5"/>
        <v>0</v>
      </c>
      <c r="L39" s="8">
        <f t="shared" si="13"/>
        <v>0</v>
      </c>
      <c r="M39" s="20">
        <f t="shared" si="6"/>
        <v>0</v>
      </c>
      <c r="N39" s="8">
        <f t="shared" si="7"/>
        <v>0</v>
      </c>
      <c r="O39" s="21">
        <f t="shared" si="8"/>
        <v>0</v>
      </c>
      <c r="P39" s="8">
        <f t="shared" si="9"/>
        <v>0</v>
      </c>
      <c r="R39" s="5"/>
      <c r="S39" s="6"/>
      <c r="T39" s="1"/>
      <c r="U39" s="1"/>
      <c r="V39" s="1"/>
      <c r="W39" s="1"/>
      <c r="X39" s="1"/>
      <c r="Y39" s="1">
        <v>0</v>
      </c>
    </row>
    <row r="40" spans="2:25" ht="22.5" customHeight="1" thickBot="1" x14ac:dyDescent="0.25">
      <c r="B40" s="42">
        <v>32</v>
      </c>
      <c r="C40" s="43">
        <f t="shared" si="0"/>
        <v>0</v>
      </c>
      <c r="D40" s="44">
        <f t="shared" si="1"/>
        <v>0</v>
      </c>
      <c r="E40" s="16">
        <f t="shared" si="2"/>
        <v>0</v>
      </c>
      <c r="F40" s="272">
        <f t="shared" si="3"/>
        <v>0</v>
      </c>
      <c r="G40" s="16">
        <f t="shared" si="4"/>
        <v>0</v>
      </c>
      <c r="H40" s="11">
        <f t="shared" si="11"/>
        <v>0</v>
      </c>
      <c r="I40" s="20">
        <f t="shared" si="10"/>
        <v>0</v>
      </c>
      <c r="J40" s="7">
        <f t="shared" si="12"/>
        <v>0</v>
      </c>
      <c r="K40" s="21">
        <f t="shared" si="5"/>
        <v>0</v>
      </c>
      <c r="L40" s="8">
        <f t="shared" si="13"/>
        <v>0</v>
      </c>
      <c r="M40" s="20">
        <f t="shared" si="6"/>
        <v>0</v>
      </c>
      <c r="N40" s="8">
        <f t="shared" si="7"/>
        <v>0</v>
      </c>
      <c r="O40" s="21">
        <f t="shared" si="8"/>
        <v>0</v>
      </c>
      <c r="P40" s="8">
        <f t="shared" si="9"/>
        <v>0</v>
      </c>
      <c r="R40" s="5"/>
      <c r="S40" s="6"/>
      <c r="T40" s="1"/>
      <c r="U40" s="1"/>
      <c r="V40" s="1"/>
      <c r="W40" s="1"/>
      <c r="X40" s="1"/>
      <c r="Y40" s="1">
        <v>0</v>
      </c>
    </row>
    <row r="41" spans="2:25" ht="22.5" customHeight="1" thickBot="1" x14ac:dyDescent="0.3">
      <c r="B41" s="48">
        <f>+R41</f>
        <v>0</v>
      </c>
      <c r="C41" s="49"/>
      <c r="D41" s="279" t="s">
        <v>263</v>
      </c>
      <c r="E41" s="13">
        <f>+U41</f>
        <v>0</v>
      </c>
      <c r="F41" s="50">
        <f>+T41</f>
        <v>0</v>
      </c>
      <c r="G41" s="51">
        <f t="shared" si="4"/>
        <v>0</v>
      </c>
      <c r="H41" s="14">
        <f>SUM(H8:H40)</f>
        <v>0</v>
      </c>
      <c r="I41" s="52">
        <f t="shared" si="10"/>
        <v>0</v>
      </c>
      <c r="J41" s="14">
        <f>SUM(J8:J40)</f>
        <v>0</v>
      </c>
      <c r="K41" s="52">
        <f t="shared" si="5"/>
        <v>0</v>
      </c>
      <c r="L41" s="12">
        <f>SUM(L8:L40)</f>
        <v>0</v>
      </c>
      <c r="M41" s="53">
        <f t="shared" si="6"/>
        <v>0</v>
      </c>
      <c r="N41" s="14">
        <f>SUM(N8:N40)</f>
        <v>0</v>
      </c>
      <c r="O41" s="52">
        <f>+IF(E41=0,0,P41/E41)</f>
        <v>0</v>
      </c>
      <c r="P41" s="12">
        <f>SUM(P8:P40)</f>
        <v>0</v>
      </c>
      <c r="R41" s="45"/>
      <c r="S41" s="24"/>
    </row>
    <row r="42" spans="2:25" ht="22.5" customHeight="1" thickBot="1" x14ac:dyDescent="0.3">
      <c r="B42" s="46"/>
      <c r="C42" s="47"/>
      <c r="D42" s="105"/>
      <c r="E42" s="37"/>
      <c r="F42" s="17"/>
      <c r="G42" s="18"/>
      <c r="H42" s="106" t="str">
        <f>+H7</f>
        <v>Tid i alt</v>
      </c>
      <c r="I42" s="107"/>
      <c r="J42" s="106" t="str">
        <f>+J7</f>
        <v>NMP i alt</v>
      </c>
      <c r="K42" s="107">
        <f t="shared" si="5"/>
        <v>0</v>
      </c>
      <c r="L42" s="108" t="str">
        <f>+L7</f>
        <v>Løn i alt</v>
      </c>
      <c r="M42" s="109"/>
      <c r="N42" s="106" t="str">
        <f>+N7</f>
        <v>Leje i alt</v>
      </c>
      <c r="O42" s="196" t="s">
        <v>241</v>
      </c>
      <c r="P42" s="108" t="str">
        <f>+P7</f>
        <v>Pris i alt</v>
      </c>
      <c r="R42" s="45"/>
      <c r="S42" s="24"/>
    </row>
    <row r="43" spans="2:25" ht="22.5" customHeight="1" thickBot="1" x14ac:dyDescent="0.3">
      <c r="B43" s="110"/>
      <c r="C43" s="111"/>
      <c r="D43" s="279" t="s">
        <v>209</v>
      </c>
      <c r="E43" s="13"/>
      <c r="F43" s="280"/>
      <c r="G43" s="281"/>
      <c r="H43" s="282">
        <f>SUM(H8:H40)</f>
        <v>0</v>
      </c>
      <c r="I43" s="13"/>
      <c r="J43" s="282">
        <f>SUM(J8:J40)</f>
        <v>0</v>
      </c>
      <c r="K43" s="13">
        <f t="shared" si="5"/>
        <v>0</v>
      </c>
      <c r="L43" s="160">
        <f>SUM(L8:L40)</f>
        <v>0</v>
      </c>
      <c r="M43" s="281"/>
      <c r="N43" s="282">
        <f>SUM(N8:N40)</f>
        <v>0</v>
      </c>
      <c r="O43" s="283">
        <f>+IF(E43=0,0,P43/E43)</f>
        <v>0</v>
      </c>
      <c r="P43" s="160">
        <f>SUM(P8:P40)</f>
        <v>0</v>
      </c>
      <c r="R43" s="3"/>
      <c r="S43" s="174" t="str">
        <f>D6</f>
        <v>Beskrivelse</v>
      </c>
      <c r="T43" s="177" t="str">
        <f>E6</f>
        <v>Enhed</v>
      </c>
      <c r="U43" s="175" t="s">
        <v>210</v>
      </c>
    </row>
    <row r="44" spans="2:25" ht="22.5" customHeight="1" x14ac:dyDescent="0.2">
      <c r="B44" s="112">
        <f t="shared" ref="B44:B79" si="14">+Q44</f>
        <v>0</v>
      </c>
      <c r="C44" s="113"/>
      <c r="D44" s="17">
        <f>+R44</f>
        <v>0</v>
      </c>
      <c r="E44" s="15"/>
      <c r="F44" s="17"/>
      <c r="G44" s="18"/>
      <c r="H44" s="10"/>
      <c r="I44" s="114"/>
      <c r="J44" s="4"/>
      <c r="K44" s="115"/>
      <c r="L44" s="19"/>
      <c r="M44" s="114"/>
      <c r="N44" s="19"/>
      <c r="O44" s="115"/>
      <c r="P44" s="19"/>
      <c r="Q44" s="116"/>
      <c r="S44" s="104" t="s">
        <v>211</v>
      </c>
      <c r="U44" s="1"/>
      <c r="Y44" s="375"/>
    </row>
    <row r="45" spans="2:25" ht="22.5" customHeight="1" x14ac:dyDescent="0.2">
      <c r="B45" s="117">
        <f t="shared" si="14"/>
        <v>0</v>
      </c>
      <c r="C45" s="118"/>
      <c r="D45" s="119" t="str">
        <f t="shared" ref="D45:D54" si="15">+S45</f>
        <v>Arbejdspladsindretning</v>
      </c>
      <c r="E45" s="120" t="str">
        <f t="shared" ref="E45:E54" si="16">+T45</f>
        <v>%</v>
      </c>
      <c r="F45" s="121">
        <f t="shared" ref="F45:F54" si="17">+U45</f>
        <v>5</v>
      </c>
      <c r="G45" s="16"/>
      <c r="H45" s="122">
        <f t="shared" ref="H45:H54" si="18">$H$43*F45/100</f>
        <v>0</v>
      </c>
      <c r="I45" s="123"/>
      <c r="J45" s="7">
        <f t="shared" ref="J45:J54" si="19">+$J$43*F45/100</f>
        <v>0</v>
      </c>
      <c r="K45" s="124"/>
      <c r="L45" s="8">
        <f t="shared" ref="L45:L54" si="20">+$L$43*F45/100</f>
        <v>0</v>
      </c>
      <c r="M45" s="123"/>
      <c r="N45" s="8">
        <f t="shared" ref="N45:N54" si="21">+$N$43*F45/100</f>
        <v>0</v>
      </c>
      <c r="O45" s="124"/>
      <c r="P45" s="8">
        <f t="shared" ref="P45:P54" si="22">+J45+L45+N45</f>
        <v>0</v>
      </c>
      <c r="Q45" s="116"/>
      <c r="S45" t="s">
        <v>212</v>
      </c>
      <c r="T45" t="s">
        <v>18</v>
      </c>
      <c r="U45" s="1">
        <v>5</v>
      </c>
      <c r="Y45" s="375"/>
    </row>
    <row r="46" spans="2:25" ht="22.5" customHeight="1" x14ac:dyDescent="0.2">
      <c r="B46" s="117">
        <f t="shared" si="14"/>
        <v>0</v>
      </c>
      <c r="C46" s="118"/>
      <c r="D46" s="119" t="str">
        <f t="shared" si="15"/>
        <v>Skure, opstille, leje m.v.</v>
      </c>
      <c r="E46" s="120">
        <f t="shared" si="16"/>
        <v>0</v>
      </c>
      <c r="F46" s="121">
        <f t="shared" si="17"/>
        <v>0</v>
      </c>
      <c r="G46" s="16"/>
      <c r="H46" s="122">
        <f t="shared" si="18"/>
        <v>0</v>
      </c>
      <c r="I46" s="123"/>
      <c r="J46" s="7">
        <f t="shared" si="19"/>
        <v>0</v>
      </c>
      <c r="K46" s="124"/>
      <c r="L46" s="8">
        <f t="shared" si="20"/>
        <v>0</v>
      </c>
      <c r="M46" s="123"/>
      <c r="N46" s="8">
        <f t="shared" si="21"/>
        <v>0</v>
      </c>
      <c r="O46" s="124"/>
      <c r="P46" s="8">
        <f t="shared" si="22"/>
        <v>0</v>
      </c>
      <c r="Q46" s="116"/>
      <c r="S46" t="s">
        <v>213</v>
      </c>
      <c r="U46" s="1"/>
      <c r="Y46" s="375"/>
    </row>
    <row r="47" spans="2:25" ht="22.5" customHeight="1" x14ac:dyDescent="0.2">
      <c r="B47" s="117">
        <f t="shared" si="14"/>
        <v>0</v>
      </c>
      <c r="C47" s="118"/>
      <c r="D47" s="119" t="str">
        <f t="shared" si="15"/>
        <v>Transport til byggeplads</v>
      </c>
      <c r="E47" s="120">
        <f t="shared" si="16"/>
        <v>0</v>
      </c>
      <c r="F47" s="121">
        <f t="shared" si="17"/>
        <v>0</v>
      </c>
      <c r="G47" s="16"/>
      <c r="H47" s="122">
        <f t="shared" si="18"/>
        <v>0</v>
      </c>
      <c r="I47" s="123"/>
      <c r="J47" s="7">
        <f t="shared" si="19"/>
        <v>0</v>
      </c>
      <c r="K47" s="124"/>
      <c r="L47" s="8">
        <f t="shared" si="20"/>
        <v>0</v>
      </c>
      <c r="M47" s="123"/>
      <c r="N47" s="8">
        <f t="shared" si="21"/>
        <v>0</v>
      </c>
      <c r="O47" s="124"/>
      <c r="P47" s="8">
        <f t="shared" si="22"/>
        <v>0</v>
      </c>
      <c r="Q47" s="116"/>
      <c r="S47" t="s">
        <v>214</v>
      </c>
      <c r="U47" s="1"/>
      <c r="Y47" s="375"/>
    </row>
    <row r="48" spans="2:25" ht="22.5" customHeight="1" x14ac:dyDescent="0.2">
      <c r="B48" s="117">
        <f t="shared" si="14"/>
        <v>0</v>
      </c>
      <c r="C48" s="118"/>
      <c r="D48" s="119" t="str">
        <f t="shared" si="15"/>
        <v>Afdækning, materialer m.v.</v>
      </c>
      <c r="E48" s="120">
        <f t="shared" si="16"/>
        <v>0</v>
      </c>
      <c r="F48" s="121"/>
      <c r="G48" s="16"/>
      <c r="H48" s="122">
        <f t="shared" si="18"/>
        <v>0</v>
      </c>
      <c r="I48" s="123"/>
      <c r="J48" s="7">
        <f t="shared" si="19"/>
        <v>0</v>
      </c>
      <c r="K48" s="124"/>
      <c r="L48" s="8">
        <f t="shared" si="20"/>
        <v>0</v>
      </c>
      <c r="M48" s="123"/>
      <c r="N48" s="8">
        <f t="shared" si="21"/>
        <v>0</v>
      </c>
      <c r="O48" s="124"/>
      <c r="P48" s="8">
        <f t="shared" si="22"/>
        <v>0</v>
      </c>
      <c r="Q48" s="116"/>
      <c r="S48" t="s">
        <v>215</v>
      </c>
      <c r="U48" s="1"/>
      <c r="Y48" s="375"/>
    </row>
    <row r="49" spans="2:27" ht="22.5" customHeight="1" x14ac:dyDescent="0.2">
      <c r="B49" s="117">
        <f t="shared" si="14"/>
        <v>0</v>
      </c>
      <c r="C49" s="118"/>
      <c r="D49" s="119" t="str">
        <f t="shared" si="15"/>
        <v>Byggepladsveje m.v.</v>
      </c>
      <c r="E49" s="120">
        <f t="shared" si="16"/>
        <v>0</v>
      </c>
      <c r="F49" s="121">
        <f t="shared" si="17"/>
        <v>0</v>
      </c>
      <c r="G49" s="16"/>
      <c r="H49" s="122">
        <f t="shared" si="18"/>
        <v>0</v>
      </c>
      <c r="I49" s="123"/>
      <c r="J49" s="7">
        <f t="shared" si="19"/>
        <v>0</v>
      </c>
      <c r="K49" s="124"/>
      <c r="L49" s="8">
        <f t="shared" si="20"/>
        <v>0</v>
      </c>
      <c r="M49" s="123"/>
      <c r="N49" s="8">
        <f t="shared" si="21"/>
        <v>0</v>
      </c>
      <c r="O49" s="124"/>
      <c r="P49" s="8">
        <f t="shared" si="22"/>
        <v>0</v>
      </c>
      <c r="Q49" s="116"/>
      <c r="S49" t="s">
        <v>216</v>
      </c>
      <c r="U49" s="1"/>
      <c r="Y49" s="375"/>
    </row>
    <row r="50" spans="2:27" ht="22.5" customHeight="1" x14ac:dyDescent="0.2">
      <c r="B50" s="117">
        <f t="shared" si="14"/>
        <v>0</v>
      </c>
      <c r="C50" s="118"/>
      <c r="D50" s="119" t="str">
        <f t="shared" si="15"/>
        <v>Byggekraner m.v.</v>
      </c>
      <c r="E50" s="120">
        <f t="shared" si="16"/>
        <v>0</v>
      </c>
      <c r="F50" s="121"/>
      <c r="G50" s="16"/>
      <c r="H50" s="122">
        <f t="shared" si="18"/>
        <v>0</v>
      </c>
      <c r="I50" s="123"/>
      <c r="J50" s="7">
        <f t="shared" si="19"/>
        <v>0</v>
      </c>
      <c r="K50" s="124"/>
      <c r="L50" s="8">
        <f t="shared" si="20"/>
        <v>0</v>
      </c>
      <c r="M50" s="123"/>
      <c r="N50" s="8">
        <f t="shared" si="21"/>
        <v>0</v>
      </c>
      <c r="O50" s="124"/>
      <c r="P50" s="8">
        <f t="shared" si="22"/>
        <v>0</v>
      </c>
      <c r="Q50" s="116"/>
      <c r="S50" t="s">
        <v>217</v>
      </c>
      <c r="U50" s="1"/>
      <c r="Y50" s="375"/>
    </row>
    <row r="51" spans="2:27" ht="22.5" customHeight="1" x14ac:dyDescent="0.2">
      <c r="B51" s="117">
        <f t="shared" si="14"/>
        <v>0</v>
      </c>
      <c r="C51" s="118"/>
      <c r="D51" s="119" t="str">
        <f t="shared" si="15"/>
        <v>Byggepladsbelysning</v>
      </c>
      <c r="E51" s="120">
        <f t="shared" si="16"/>
        <v>0</v>
      </c>
      <c r="F51" s="121">
        <f t="shared" si="17"/>
        <v>0</v>
      </c>
      <c r="G51" s="16"/>
      <c r="H51" s="122">
        <f t="shared" si="18"/>
        <v>0</v>
      </c>
      <c r="I51" s="123"/>
      <c r="J51" s="7">
        <f t="shared" si="19"/>
        <v>0</v>
      </c>
      <c r="K51" s="124"/>
      <c r="L51" s="8"/>
      <c r="M51" s="123"/>
      <c r="N51" s="8">
        <f t="shared" si="21"/>
        <v>0</v>
      </c>
      <c r="O51" s="124"/>
      <c r="P51" s="8">
        <f t="shared" si="22"/>
        <v>0</v>
      </c>
      <c r="Q51" s="116"/>
      <c r="S51" t="s">
        <v>218</v>
      </c>
      <c r="U51" s="1"/>
      <c r="Y51" s="375"/>
    </row>
    <row r="52" spans="2:27" ht="22.5" customHeight="1" x14ac:dyDescent="0.2">
      <c r="B52" s="117">
        <f t="shared" si="14"/>
        <v>0</v>
      </c>
      <c r="C52" s="118"/>
      <c r="D52" s="119" t="str">
        <f t="shared" si="15"/>
        <v>Opvarmning</v>
      </c>
      <c r="E52" s="120">
        <f t="shared" si="16"/>
        <v>0</v>
      </c>
      <c r="F52" s="121">
        <f t="shared" si="17"/>
        <v>0</v>
      </c>
      <c r="G52" s="16"/>
      <c r="H52" s="122">
        <f t="shared" si="18"/>
        <v>0</v>
      </c>
      <c r="I52" s="123"/>
      <c r="J52" s="7">
        <f t="shared" si="19"/>
        <v>0</v>
      </c>
      <c r="K52" s="124"/>
      <c r="L52" s="8">
        <f t="shared" si="20"/>
        <v>0</v>
      </c>
      <c r="M52" s="123"/>
      <c r="N52" s="8">
        <f t="shared" si="21"/>
        <v>0</v>
      </c>
      <c r="O52" s="124"/>
      <c r="P52" s="8">
        <f t="shared" si="22"/>
        <v>0</v>
      </c>
      <c r="Q52" s="116"/>
      <c r="S52" t="s">
        <v>219</v>
      </c>
      <c r="U52" s="1"/>
      <c r="Y52" s="375"/>
    </row>
    <row r="53" spans="2:27" ht="22.5" customHeight="1" x14ac:dyDescent="0.2">
      <c r="B53" s="117">
        <f t="shared" si="14"/>
        <v>0</v>
      </c>
      <c r="C53" s="118"/>
      <c r="D53" s="119" t="str">
        <f t="shared" si="15"/>
        <v>Rejse- og opholdsudgifter</v>
      </c>
      <c r="E53" s="120">
        <f t="shared" si="16"/>
        <v>0</v>
      </c>
      <c r="F53" s="121">
        <f t="shared" si="17"/>
        <v>0</v>
      </c>
      <c r="G53" s="16"/>
      <c r="H53" s="122">
        <f t="shared" si="18"/>
        <v>0</v>
      </c>
      <c r="I53" s="123"/>
      <c r="J53" s="7">
        <f t="shared" si="19"/>
        <v>0</v>
      </c>
      <c r="K53" s="124"/>
      <c r="L53" s="8">
        <f t="shared" si="20"/>
        <v>0</v>
      </c>
      <c r="M53" s="123"/>
      <c r="N53" s="8">
        <f t="shared" si="21"/>
        <v>0</v>
      </c>
      <c r="O53" s="124"/>
      <c r="P53" s="8">
        <f t="shared" si="22"/>
        <v>0</v>
      </c>
      <c r="Q53" s="116"/>
      <c r="S53" t="s">
        <v>220</v>
      </c>
      <c r="U53" s="1"/>
      <c r="Y53" s="375"/>
    </row>
    <row r="54" spans="2:27" ht="22.5" customHeight="1" x14ac:dyDescent="0.2">
      <c r="B54" s="117">
        <f t="shared" si="14"/>
        <v>0</v>
      </c>
      <c r="C54" s="118"/>
      <c r="D54" s="119" t="str">
        <f t="shared" si="15"/>
        <v>Drift af byggeplads</v>
      </c>
      <c r="E54" s="120" t="str">
        <f t="shared" si="16"/>
        <v>%</v>
      </c>
      <c r="F54" s="121">
        <f t="shared" si="17"/>
        <v>3</v>
      </c>
      <c r="G54" s="16"/>
      <c r="H54" s="122">
        <f t="shared" si="18"/>
        <v>0</v>
      </c>
      <c r="I54" s="123"/>
      <c r="J54" s="7">
        <f t="shared" si="19"/>
        <v>0</v>
      </c>
      <c r="K54" s="124"/>
      <c r="L54" s="8">
        <f t="shared" si="20"/>
        <v>0</v>
      </c>
      <c r="M54" s="123"/>
      <c r="N54" s="8">
        <f t="shared" si="21"/>
        <v>0</v>
      </c>
      <c r="O54" s="124"/>
      <c r="P54" s="8">
        <f t="shared" si="22"/>
        <v>0</v>
      </c>
      <c r="Q54" s="116"/>
      <c r="S54" t="s">
        <v>221</v>
      </c>
      <c r="T54" t="s">
        <v>18</v>
      </c>
      <c r="U54" s="1">
        <v>3</v>
      </c>
      <c r="X54" s="104"/>
      <c r="Y54" s="375"/>
      <c r="AA54" s="4">
        <f>P43*Y54</f>
        <v>0</v>
      </c>
    </row>
    <row r="55" spans="2:27" ht="22.5" customHeight="1" x14ac:dyDescent="0.2">
      <c r="B55" s="117">
        <f t="shared" si="14"/>
        <v>0</v>
      </c>
      <c r="C55" s="118"/>
      <c r="D55" s="119">
        <f>+S55</f>
        <v>0</v>
      </c>
      <c r="E55" s="120">
        <f>+U55</f>
        <v>0</v>
      </c>
      <c r="F55" s="121">
        <f>+T55</f>
        <v>0</v>
      </c>
      <c r="G55" s="16"/>
      <c r="H55" s="122">
        <f>+E55*G55</f>
        <v>0</v>
      </c>
      <c r="I55" s="123"/>
      <c r="J55" s="7">
        <f>+I55*E55</f>
        <v>0</v>
      </c>
      <c r="K55" s="124"/>
      <c r="L55" s="8">
        <f>+K55*E55</f>
        <v>0</v>
      </c>
      <c r="M55" s="123"/>
      <c r="N55" s="8">
        <f>+M55*E55</f>
        <v>0</v>
      </c>
      <c r="O55" s="124"/>
      <c r="P55" s="8">
        <f>+N55+L55+J55</f>
        <v>0</v>
      </c>
      <c r="Q55" s="116"/>
      <c r="U55" s="1"/>
      <c r="X55" s="104"/>
      <c r="Y55" s="375"/>
    </row>
    <row r="56" spans="2:27" ht="22.5" customHeight="1" x14ac:dyDescent="0.2">
      <c r="B56" s="117">
        <f t="shared" si="14"/>
        <v>0</v>
      </c>
      <c r="C56" s="118"/>
      <c r="D56" s="284" t="s">
        <v>262</v>
      </c>
      <c r="E56" s="125">
        <f>+T56</f>
        <v>0</v>
      </c>
      <c r="F56" s="126">
        <f>+S56</f>
        <v>0</v>
      </c>
      <c r="G56" s="127"/>
      <c r="H56" s="128">
        <f>SUM(H43:H55)</f>
        <v>0</v>
      </c>
      <c r="I56" s="129"/>
      <c r="J56" s="130">
        <f>SUM(J43:J55)</f>
        <v>0</v>
      </c>
      <c r="K56" s="131"/>
      <c r="L56" s="132">
        <f>SUM(L43:L55)</f>
        <v>0</v>
      </c>
      <c r="M56" s="129"/>
      <c r="N56" s="128">
        <f>SUM(N43:N55)</f>
        <v>0</v>
      </c>
      <c r="O56" s="131"/>
      <c r="P56" s="132">
        <f>+N56+L56+J56</f>
        <v>0</v>
      </c>
      <c r="Q56" s="116"/>
      <c r="U56" s="1"/>
      <c r="X56" s="104"/>
      <c r="Y56" s="375"/>
      <c r="AA56" s="4">
        <f>SUM(AA45:AA55)+P43</f>
        <v>0</v>
      </c>
    </row>
    <row r="57" spans="2:27" ht="22.5" customHeight="1" x14ac:dyDescent="0.2">
      <c r="B57" s="117">
        <f t="shared" si="14"/>
        <v>0</v>
      </c>
      <c r="C57" s="118"/>
      <c r="D57" s="133">
        <f>+R57</f>
        <v>0</v>
      </c>
      <c r="E57" s="134">
        <f>+T57</f>
        <v>0</v>
      </c>
      <c r="F57" s="135">
        <f>+S57</f>
        <v>0</v>
      </c>
      <c r="G57" s="136"/>
      <c r="H57" s="137">
        <f>+E57*G57</f>
        <v>0</v>
      </c>
      <c r="I57" s="138"/>
      <c r="J57" s="139">
        <f>+I57*E57</f>
        <v>0</v>
      </c>
      <c r="K57" s="140"/>
      <c r="L57" s="141">
        <f>+K57*E57</f>
        <v>0</v>
      </c>
      <c r="M57" s="138"/>
      <c r="N57" s="141">
        <f>+M57*E57</f>
        <v>0</v>
      </c>
      <c r="O57" s="140"/>
      <c r="P57" s="141">
        <f>+N57+L57+J57</f>
        <v>0</v>
      </c>
      <c r="Q57" s="116"/>
      <c r="U57" s="1"/>
      <c r="X57" s="104"/>
      <c r="Y57" s="375"/>
    </row>
    <row r="58" spans="2:27" ht="22.5" customHeight="1" x14ac:dyDescent="0.2">
      <c r="B58" s="117">
        <f t="shared" si="14"/>
        <v>0</v>
      </c>
      <c r="C58" s="118"/>
      <c r="D58" s="142" t="str">
        <f>+S58</f>
        <v>Sociale ydelser</v>
      </c>
      <c r="E58" s="120" t="str">
        <f>+T58</f>
        <v>%</v>
      </c>
      <c r="F58" s="121">
        <f>U58</f>
        <v>49.84</v>
      </c>
      <c r="G58" s="16"/>
      <c r="H58" s="122">
        <f>+F58*G58</f>
        <v>0</v>
      </c>
      <c r="I58" s="123"/>
      <c r="J58" s="7">
        <f>+I58*F58</f>
        <v>0</v>
      </c>
      <c r="K58" s="124"/>
      <c r="L58" s="8">
        <f>+L56*F58/100</f>
        <v>0</v>
      </c>
      <c r="M58" s="123"/>
      <c r="N58" s="8">
        <f>+M58*F58</f>
        <v>0</v>
      </c>
      <c r="O58" s="124"/>
      <c r="P58" s="8">
        <f>L58</f>
        <v>0</v>
      </c>
      <c r="Q58" s="116"/>
      <c r="S58" s="104" t="s">
        <v>222</v>
      </c>
      <c r="T58" t="s">
        <v>18</v>
      </c>
      <c r="U58" s="1">
        <v>49.84</v>
      </c>
      <c r="X58" s="104"/>
      <c r="Y58" s="375"/>
      <c r="AA58" s="4">
        <f>L56*Y58</f>
        <v>0</v>
      </c>
    </row>
    <row r="59" spans="2:27" ht="22.5" customHeight="1" x14ac:dyDescent="0.2">
      <c r="B59" s="117">
        <f t="shared" si="14"/>
        <v>0</v>
      </c>
      <c r="C59" s="118"/>
      <c r="D59" s="119">
        <f>+R59</f>
        <v>0</v>
      </c>
      <c r="E59" s="120">
        <f>+U59</f>
        <v>0</v>
      </c>
      <c r="F59" s="121">
        <f>+S59</f>
        <v>0</v>
      </c>
      <c r="G59" s="16"/>
      <c r="H59" s="122">
        <f>+E59*G59</f>
        <v>0</v>
      </c>
      <c r="I59" s="123"/>
      <c r="J59" s="7">
        <f>+I59*E59</f>
        <v>0</v>
      </c>
      <c r="K59" s="124"/>
      <c r="L59" s="8">
        <f>+K59*E59</f>
        <v>0</v>
      </c>
      <c r="M59" s="123"/>
      <c r="N59" s="8">
        <f>+M59*E59</f>
        <v>0</v>
      </c>
      <c r="O59" s="124"/>
      <c r="P59" s="8">
        <f t="shared" ref="P59:P70" si="23">+N59+L59+J59</f>
        <v>0</v>
      </c>
      <c r="Q59" s="116"/>
      <c r="U59" s="1"/>
      <c r="X59" s="104"/>
      <c r="Y59" s="375"/>
    </row>
    <row r="60" spans="2:27" ht="22.5" customHeight="1" x14ac:dyDescent="0.2">
      <c r="B60" s="117">
        <f t="shared" si="14"/>
        <v>0</v>
      </c>
      <c r="C60" s="118"/>
      <c r="D60" s="284" t="s">
        <v>263</v>
      </c>
      <c r="E60" s="125">
        <f>+U60</f>
        <v>0</v>
      </c>
      <c r="F60" s="126">
        <f>+S60</f>
        <v>0</v>
      </c>
      <c r="G60" s="127"/>
      <c r="H60" s="128">
        <f>SUM(H56:H58)</f>
        <v>0</v>
      </c>
      <c r="I60" s="129"/>
      <c r="J60" s="130">
        <f>SUM(J56:J58)</f>
        <v>0</v>
      </c>
      <c r="K60" s="131"/>
      <c r="L60" s="132">
        <f>SUM(L56:L58)</f>
        <v>0</v>
      </c>
      <c r="M60" s="129"/>
      <c r="N60" s="128">
        <f>SUM(N56:N58)</f>
        <v>0</v>
      </c>
      <c r="O60" s="131"/>
      <c r="P60" s="132">
        <f t="shared" si="23"/>
        <v>0</v>
      </c>
      <c r="Q60" s="116"/>
      <c r="U60" s="1"/>
      <c r="X60" s="104"/>
      <c r="Y60" s="375"/>
      <c r="AA60" s="4">
        <f>AA56+AA58</f>
        <v>0</v>
      </c>
    </row>
    <row r="61" spans="2:27" ht="22.5" customHeight="1" x14ac:dyDescent="0.2">
      <c r="B61" s="117">
        <f t="shared" si="14"/>
        <v>0</v>
      </c>
      <c r="C61" s="118"/>
      <c r="D61" s="133">
        <f>+R61</f>
        <v>0</v>
      </c>
      <c r="E61" s="134">
        <f>+U61</f>
        <v>0</v>
      </c>
      <c r="F61" s="135">
        <f>+S61</f>
        <v>0</v>
      </c>
      <c r="G61" s="136"/>
      <c r="H61" s="137">
        <f>+E61*G61</f>
        <v>0</v>
      </c>
      <c r="I61" s="138"/>
      <c r="J61" s="139">
        <f>+I61*E61</f>
        <v>0</v>
      </c>
      <c r="K61" s="140"/>
      <c r="L61" s="141">
        <f>+K61*E61</f>
        <v>0</v>
      </c>
      <c r="M61" s="138"/>
      <c r="N61" s="141">
        <f>+M61*E61</f>
        <v>0</v>
      </c>
      <c r="O61" s="140"/>
      <c r="P61" s="141">
        <f t="shared" si="23"/>
        <v>0</v>
      </c>
      <c r="Q61" s="116"/>
      <c r="U61" s="143"/>
      <c r="X61" s="104"/>
      <c r="Y61" s="375"/>
    </row>
    <row r="62" spans="2:27" ht="22.5" customHeight="1" x14ac:dyDescent="0.2">
      <c r="B62" s="117">
        <f t="shared" si="14"/>
        <v>0</v>
      </c>
      <c r="C62" s="118"/>
      <c r="D62" s="142" t="str">
        <f t="shared" ref="D62:D69" si="24">+S62</f>
        <v xml:space="preserve">Omkostningstillæg  </v>
      </c>
      <c r="E62" s="120">
        <f>+U62</f>
        <v>0</v>
      </c>
      <c r="F62" s="121"/>
      <c r="G62" s="16"/>
      <c r="H62" s="122">
        <f>+E62*G62</f>
        <v>0</v>
      </c>
      <c r="I62" s="123"/>
      <c r="J62" s="7">
        <f>+I62*E62</f>
        <v>0</v>
      </c>
      <c r="K62" s="124"/>
      <c r="L62" s="8"/>
      <c r="M62" s="123"/>
      <c r="N62" s="8">
        <f>+M62*E62</f>
        <v>0</v>
      </c>
      <c r="O62" s="124"/>
      <c r="P62" s="8">
        <f t="shared" si="23"/>
        <v>0</v>
      </c>
      <c r="Q62" s="116"/>
      <c r="S62" s="104" t="s">
        <v>234</v>
      </c>
      <c r="T62" s="197" t="s">
        <v>235</v>
      </c>
      <c r="U62" s="1"/>
      <c r="X62" s="104"/>
      <c r="Y62" s="375"/>
    </row>
    <row r="63" spans="2:27" ht="22.5" customHeight="1" x14ac:dyDescent="0.2">
      <c r="B63" s="117">
        <f t="shared" si="14"/>
        <v>0</v>
      </c>
      <c r="C63" s="118"/>
      <c r="D63" s="119" t="str">
        <f t="shared" si="24"/>
        <v>Håndværktøj</v>
      </c>
      <c r="E63" s="120" t="str">
        <f t="shared" ref="E63:F69" si="25">+T63</f>
        <v>%</v>
      </c>
      <c r="F63" s="121">
        <f t="shared" si="25"/>
        <v>3</v>
      </c>
      <c r="G63" s="198"/>
      <c r="H63" s="199">
        <f t="shared" ref="H63:H69" si="26">+F63*G63</f>
        <v>0</v>
      </c>
      <c r="I63" s="200"/>
      <c r="J63" s="201">
        <f t="shared" ref="J63:J69" si="27">+I63*F63</f>
        <v>0</v>
      </c>
      <c r="K63" s="124"/>
      <c r="L63" s="8">
        <f t="shared" ref="L63:L69" si="28">+$L$60*F63/100</f>
        <v>0</v>
      </c>
      <c r="M63" s="198"/>
      <c r="N63" s="199">
        <f t="shared" ref="N63:N69" si="29">+M63*F63</f>
        <v>0</v>
      </c>
      <c r="O63" s="124"/>
      <c r="P63" s="8">
        <f t="shared" si="23"/>
        <v>0</v>
      </c>
      <c r="Q63" s="116"/>
      <c r="S63" t="s">
        <v>223</v>
      </c>
      <c r="T63" t="s">
        <v>18</v>
      </c>
      <c r="U63" s="143">
        <v>3</v>
      </c>
      <c r="X63" s="104"/>
      <c r="Y63" s="375"/>
    </row>
    <row r="64" spans="2:27" ht="22.5" customHeight="1" x14ac:dyDescent="0.2">
      <c r="B64" s="117">
        <f t="shared" si="14"/>
        <v>0</v>
      </c>
      <c r="C64" s="118"/>
      <c r="D64" s="119" t="str">
        <f t="shared" si="24"/>
        <v>Beklædning</v>
      </c>
      <c r="E64" s="120" t="str">
        <f t="shared" si="25"/>
        <v>%</v>
      </c>
      <c r="F64" s="121">
        <f t="shared" si="25"/>
        <v>2</v>
      </c>
      <c r="G64" s="198"/>
      <c r="H64" s="202">
        <f t="shared" si="26"/>
        <v>0</v>
      </c>
      <c r="I64" s="203"/>
      <c r="J64" s="201">
        <f t="shared" si="27"/>
        <v>0</v>
      </c>
      <c r="K64" s="124"/>
      <c r="L64" s="8">
        <f t="shared" si="28"/>
        <v>0</v>
      </c>
      <c r="M64" s="198"/>
      <c r="N64" s="202">
        <f t="shared" si="29"/>
        <v>0</v>
      </c>
      <c r="O64" s="124"/>
      <c r="P64" s="8">
        <f t="shared" si="23"/>
        <v>0</v>
      </c>
      <c r="Q64" s="116"/>
      <c r="S64" t="s">
        <v>224</v>
      </c>
      <c r="T64" t="s">
        <v>18</v>
      </c>
      <c r="U64" s="143">
        <v>2</v>
      </c>
      <c r="X64" s="104"/>
      <c r="Y64" s="375"/>
    </row>
    <row r="65" spans="2:27" ht="22.5" customHeight="1" x14ac:dyDescent="0.2">
      <c r="B65" s="117">
        <f t="shared" si="14"/>
        <v>0</v>
      </c>
      <c r="C65" s="118"/>
      <c r="D65" s="119" t="str">
        <f t="shared" si="24"/>
        <v>Formand</v>
      </c>
      <c r="E65" s="120" t="str">
        <f t="shared" si="25"/>
        <v>%</v>
      </c>
      <c r="F65" s="121">
        <f t="shared" si="25"/>
        <v>7</v>
      </c>
      <c r="G65" s="198"/>
      <c r="H65" s="202">
        <f t="shared" si="26"/>
        <v>0</v>
      </c>
      <c r="I65" s="203"/>
      <c r="J65" s="201">
        <f t="shared" si="27"/>
        <v>0</v>
      </c>
      <c r="K65" s="124"/>
      <c r="L65" s="8">
        <f t="shared" si="28"/>
        <v>0</v>
      </c>
      <c r="M65" s="198"/>
      <c r="N65" s="202">
        <f t="shared" si="29"/>
        <v>0</v>
      </c>
      <c r="O65" s="124"/>
      <c r="P65" s="8">
        <f t="shared" si="23"/>
        <v>0</v>
      </c>
      <c r="Q65" s="116"/>
      <c r="S65" t="s">
        <v>225</v>
      </c>
      <c r="T65" t="s">
        <v>18</v>
      </c>
      <c r="U65" s="143">
        <v>7</v>
      </c>
      <c r="X65" s="104"/>
      <c r="Y65" s="375"/>
    </row>
    <row r="66" spans="2:27" ht="22.5" customHeight="1" x14ac:dyDescent="0.2">
      <c r="B66" s="117">
        <f t="shared" si="14"/>
        <v>0</v>
      </c>
      <c r="C66" s="118"/>
      <c r="D66" s="119" t="str">
        <f t="shared" si="24"/>
        <v>Byggepladsledelse</v>
      </c>
      <c r="E66" s="120" t="str">
        <f t="shared" si="25"/>
        <v>%</v>
      </c>
      <c r="F66" s="121">
        <f t="shared" si="25"/>
        <v>6</v>
      </c>
      <c r="G66" s="198"/>
      <c r="H66" s="202">
        <f t="shared" si="26"/>
        <v>0</v>
      </c>
      <c r="I66" s="203"/>
      <c r="J66" s="201">
        <f t="shared" si="27"/>
        <v>0</v>
      </c>
      <c r="K66" s="124"/>
      <c r="L66" s="8">
        <f t="shared" si="28"/>
        <v>0</v>
      </c>
      <c r="M66" s="198"/>
      <c r="N66" s="202">
        <f t="shared" si="29"/>
        <v>0</v>
      </c>
      <c r="O66" s="124"/>
      <c r="P66" s="8">
        <f t="shared" si="23"/>
        <v>0</v>
      </c>
      <c r="Q66" s="116"/>
      <c r="S66" t="s">
        <v>226</v>
      </c>
      <c r="T66" t="s">
        <v>18</v>
      </c>
      <c r="U66" s="143">
        <v>6</v>
      </c>
      <c r="X66" s="104"/>
      <c r="Y66" s="375"/>
    </row>
    <row r="67" spans="2:27" ht="22.5" customHeight="1" x14ac:dyDescent="0.2">
      <c r="B67" s="117">
        <f t="shared" si="14"/>
        <v>0</v>
      </c>
      <c r="C67" s="118"/>
      <c r="D67" s="119" t="str">
        <f t="shared" si="24"/>
        <v>Kontorhold, leje m.v.</v>
      </c>
      <c r="E67" s="120" t="str">
        <f t="shared" si="25"/>
        <v>%</v>
      </c>
      <c r="F67" s="121">
        <f t="shared" si="25"/>
        <v>5</v>
      </c>
      <c r="G67" s="198"/>
      <c r="H67" s="202">
        <f t="shared" si="26"/>
        <v>0</v>
      </c>
      <c r="I67" s="203"/>
      <c r="J67" s="201">
        <f t="shared" si="27"/>
        <v>0</v>
      </c>
      <c r="K67" s="124"/>
      <c r="L67" s="8">
        <f t="shared" si="28"/>
        <v>0</v>
      </c>
      <c r="M67" s="198"/>
      <c r="N67" s="202">
        <f t="shared" si="29"/>
        <v>0</v>
      </c>
      <c r="O67" s="124"/>
      <c r="P67" s="8">
        <f t="shared" si="23"/>
        <v>0</v>
      </c>
      <c r="Q67" s="116"/>
      <c r="S67" t="s">
        <v>227</v>
      </c>
      <c r="T67" t="s">
        <v>18</v>
      </c>
      <c r="U67" s="143">
        <v>5</v>
      </c>
      <c r="X67" s="104"/>
      <c r="Y67" s="375"/>
    </row>
    <row r="68" spans="2:27" ht="22.5" customHeight="1" x14ac:dyDescent="0.2">
      <c r="B68" s="117">
        <f t="shared" si="14"/>
        <v>0</v>
      </c>
      <c r="C68" s="118"/>
      <c r="D68" s="119" t="str">
        <f t="shared" si="24"/>
        <v>Telefon</v>
      </c>
      <c r="E68" s="120" t="str">
        <f t="shared" si="25"/>
        <v>%</v>
      </c>
      <c r="F68" s="121">
        <f t="shared" si="25"/>
        <v>1</v>
      </c>
      <c r="G68" s="198"/>
      <c r="H68" s="202">
        <f t="shared" si="26"/>
        <v>0</v>
      </c>
      <c r="I68" s="203"/>
      <c r="J68" s="201">
        <f t="shared" si="27"/>
        <v>0</v>
      </c>
      <c r="K68" s="124"/>
      <c r="L68" s="8">
        <f t="shared" si="28"/>
        <v>0</v>
      </c>
      <c r="M68" s="198"/>
      <c r="N68" s="202">
        <f t="shared" si="29"/>
        <v>0</v>
      </c>
      <c r="O68" s="124"/>
      <c r="P68" s="8">
        <f t="shared" si="23"/>
        <v>0</v>
      </c>
      <c r="Q68" s="116"/>
      <c r="S68" t="s">
        <v>228</v>
      </c>
      <c r="T68" t="s">
        <v>18</v>
      </c>
      <c r="U68" s="143">
        <v>1</v>
      </c>
      <c r="X68" s="104"/>
      <c r="Y68" s="375"/>
    </row>
    <row r="69" spans="2:27" ht="22.5" customHeight="1" x14ac:dyDescent="0.2">
      <c r="B69" s="117">
        <f t="shared" si="14"/>
        <v>0</v>
      </c>
      <c r="C69" s="118"/>
      <c r="D69" s="119" t="str">
        <f t="shared" si="24"/>
        <v>Rejse- og opholdsudgifter</v>
      </c>
      <c r="E69" s="120" t="str">
        <f t="shared" si="25"/>
        <v>%</v>
      </c>
      <c r="F69" s="121">
        <f t="shared" si="25"/>
        <v>6</v>
      </c>
      <c r="G69" s="198"/>
      <c r="H69" s="202">
        <f t="shared" si="26"/>
        <v>0</v>
      </c>
      <c r="I69" s="203"/>
      <c r="J69" s="201">
        <f t="shared" si="27"/>
        <v>0</v>
      </c>
      <c r="K69" s="124"/>
      <c r="L69" s="8">
        <f t="shared" si="28"/>
        <v>0</v>
      </c>
      <c r="M69" s="198"/>
      <c r="N69" s="202">
        <f t="shared" si="29"/>
        <v>0</v>
      </c>
      <c r="O69" s="124"/>
      <c r="P69" s="8">
        <f t="shared" si="23"/>
        <v>0</v>
      </c>
      <c r="Q69" s="116"/>
      <c r="S69" t="s">
        <v>220</v>
      </c>
      <c r="T69" t="s">
        <v>18</v>
      </c>
      <c r="U69" s="143">
        <v>6</v>
      </c>
      <c r="X69" s="104"/>
      <c r="Y69" s="375"/>
      <c r="AA69" s="4">
        <f>(L60*Y69)+AA60</f>
        <v>0</v>
      </c>
    </row>
    <row r="70" spans="2:27" ht="22.5" customHeight="1" x14ac:dyDescent="0.2">
      <c r="B70" s="117">
        <f t="shared" si="14"/>
        <v>0</v>
      </c>
      <c r="C70" s="118"/>
      <c r="D70" s="119">
        <f>+R70</f>
        <v>0</v>
      </c>
      <c r="E70" s="120">
        <f t="shared" ref="E70:E79" si="30">+T70</f>
        <v>0</v>
      </c>
      <c r="F70" s="121">
        <f>+S70</f>
        <v>0</v>
      </c>
      <c r="G70" s="16"/>
      <c r="H70" s="122">
        <f>+E70*G70</f>
        <v>0</v>
      </c>
      <c r="I70" s="123"/>
      <c r="J70" s="7">
        <f>+I70*E70</f>
        <v>0</v>
      </c>
      <c r="K70" s="124"/>
      <c r="L70" s="8">
        <f>+K70*E70</f>
        <v>0</v>
      </c>
      <c r="M70" s="123"/>
      <c r="N70" s="8">
        <f>+M70*E70</f>
        <v>0</v>
      </c>
      <c r="O70" s="124"/>
      <c r="P70" s="8">
        <f t="shared" si="23"/>
        <v>0</v>
      </c>
      <c r="Q70" s="116"/>
      <c r="U70" s="1"/>
      <c r="X70" s="104"/>
      <c r="Y70" s="375"/>
    </row>
    <row r="71" spans="2:27" ht="22.5" customHeight="1" x14ac:dyDescent="0.2">
      <c r="B71" s="117">
        <f t="shared" si="14"/>
        <v>0</v>
      </c>
      <c r="C71" s="118"/>
      <c r="D71" s="284" t="s">
        <v>262</v>
      </c>
      <c r="E71" s="125">
        <f t="shared" si="30"/>
        <v>0</v>
      </c>
      <c r="F71" s="126">
        <f>+S71</f>
        <v>0</v>
      </c>
      <c r="G71" s="127"/>
      <c r="H71" s="132">
        <f>SUM(H60:H70)</f>
        <v>0</v>
      </c>
      <c r="I71" s="144"/>
      <c r="J71" s="145">
        <f>SUM(J60:J70)</f>
        <v>0</v>
      </c>
      <c r="K71" s="146"/>
      <c r="L71" s="132">
        <f>SUM(L60:L70)</f>
        <v>0</v>
      </c>
      <c r="M71" s="147"/>
      <c r="N71" s="132">
        <f>SUM(N60:N70)</f>
        <v>0</v>
      </c>
      <c r="O71" s="146"/>
      <c r="P71" s="132">
        <f>+J71+L71+N71</f>
        <v>0</v>
      </c>
      <c r="Q71" s="116"/>
      <c r="U71" s="1"/>
      <c r="X71" s="104"/>
      <c r="Y71" s="375"/>
    </row>
    <row r="72" spans="2:27" ht="22.5" customHeight="1" x14ac:dyDescent="0.2">
      <c r="B72" s="117">
        <f t="shared" si="14"/>
        <v>0</v>
      </c>
      <c r="C72" s="118"/>
      <c r="D72" s="133">
        <f>+R72</f>
        <v>0</v>
      </c>
      <c r="E72" s="134">
        <f t="shared" si="30"/>
        <v>0</v>
      </c>
      <c r="F72" s="135">
        <f>+S72</f>
        <v>0</v>
      </c>
      <c r="G72" s="136"/>
      <c r="H72" s="137">
        <f>+E72*G72</f>
        <v>0</v>
      </c>
      <c r="I72" s="138"/>
      <c r="J72" s="139">
        <f>+I72*E72</f>
        <v>0</v>
      </c>
      <c r="K72" s="140"/>
      <c r="L72" s="141">
        <f>+K72*E72</f>
        <v>0</v>
      </c>
      <c r="M72" s="138"/>
      <c r="N72" s="141">
        <f>+M72*E72</f>
        <v>0</v>
      </c>
      <c r="O72" s="140"/>
      <c r="P72" s="202">
        <f>+N72+L72+J72</f>
        <v>0</v>
      </c>
      <c r="Q72" s="116"/>
      <c r="U72" s="1"/>
      <c r="X72" s="104"/>
      <c r="Y72" s="375"/>
    </row>
    <row r="73" spans="2:27" ht="22.5" customHeight="1" x14ac:dyDescent="0.2">
      <c r="B73" s="117">
        <f t="shared" si="14"/>
        <v>0</v>
      </c>
      <c r="C73" s="118"/>
      <c r="D73" s="142" t="s">
        <v>281</v>
      </c>
      <c r="E73" s="120" t="str">
        <f t="shared" si="30"/>
        <v>%</v>
      </c>
      <c r="F73" s="121">
        <f>+U73</f>
        <v>10</v>
      </c>
      <c r="G73" s="16"/>
      <c r="H73" s="122">
        <f>+F73*G73</f>
        <v>0</v>
      </c>
      <c r="I73" s="123"/>
      <c r="J73" s="7">
        <f>+J71*F73/100</f>
        <v>0</v>
      </c>
      <c r="K73" s="123"/>
      <c r="L73" s="148">
        <f>+L71*F73/100</f>
        <v>0</v>
      </c>
      <c r="M73" s="123"/>
      <c r="N73" s="122">
        <f>+N71*F73/100</f>
        <v>0</v>
      </c>
      <c r="O73" s="195">
        <f>+N73+L73+J73</f>
        <v>0</v>
      </c>
      <c r="P73" s="204"/>
      <c r="Q73" s="116"/>
      <c r="S73" s="104" t="s">
        <v>282</v>
      </c>
      <c r="T73" t="s">
        <v>18</v>
      </c>
      <c r="U73" s="1">
        <v>10</v>
      </c>
      <c r="X73" s="104"/>
      <c r="Y73" s="375"/>
      <c r="AA73" s="4">
        <f>AA69*(1+Y73)</f>
        <v>0</v>
      </c>
    </row>
    <row r="74" spans="2:27" ht="22.5" customHeight="1" thickBot="1" x14ac:dyDescent="0.25">
      <c r="B74" s="179">
        <f t="shared" si="14"/>
        <v>0</v>
      </c>
      <c r="C74" s="180"/>
      <c r="D74" s="181">
        <f>+R74</f>
        <v>0</v>
      </c>
      <c r="E74" s="182">
        <f t="shared" si="30"/>
        <v>0</v>
      </c>
      <c r="F74" s="183">
        <f>+S74</f>
        <v>0</v>
      </c>
      <c r="G74" s="184"/>
      <c r="H74" s="185">
        <f>+E74*G74</f>
        <v>0</v>
      </c>
      <c r="I74" s="186"/>
      <c r="J74" s="187">
        <f>+I74*E74</f>
        <v>0</v>
      </c>
      <c r="K74" s="188"/>
      <c r="L74" s="189">
        <f>+K74*E74</f>
        <v>0</v>
      </c>
      <c r="M74" s="186"/>
      <c r="N74" s="189">
        <f>+M74*E74</f>
        <v>0</v>
      </c>
      <c r="O74" s="188"/>
      <c r="P74" s="205">
        <f>+N74+L74+J74</f>
        <v>0</v>
      </c>
      <c r="Q74" s="116"/>
      <c r="U74" s="1"/>
      <c r="Y74" s="375"/>
    </row>
    <row r="75" spans="2:27" ht="22.5" customHeight="1" thickBot="1" x14ac:dyDescent="0.3">
      <c r="B75" s="48">
        <f t="shared" si="14"/>
        <v>0</v>
      </c>
      <c r="C75" s="49"/>
      <c r="D75" s="152" t="s">
        <v>264</v>
      </c>
      <c r="E75" s="192">
        <f t="shared" si="30"/>
        <v>0</v>
      </c>
      <c r="F75" s="193">
        <f>+S75</f>
        <v>0</v>
      </c>
      <c r="G75" s="51"/>
      <c r="H75" s="156">
        <f>SUM(H71:H74)</f>
        <v>0</v>
      </c>
      <c r="I75" s="52"/>
      <c r="J75" s="158">
        <f>SUM(J71:J74)</f>
        <v>0</v>
      </c>
      <c r="K75" s="194"/>
      <c r="L75" s="160">
        <f>SUM(L71:L74)</f>
        <v>0</v>
      </c>
      <c r="M75" s="52"/>
      <c r="N75" s="156">
        <f>SUM(N71:N74)</f>
        <v>0</v>
      </c>
      <c r="O75" s="194"/>
      <c r="P75" s="160">
        <f>+N75+L75+J75</f>
        <v>0</v>
      </c>
      <c r="Q75" s="116"/>
      <c r="U75" s="1"/>
      <c r="Y75" s="375"/>
    </row>
    <row r="76" spans="2:27" ht="22.5" customHeight="1" x14ac:dyDescent="0.2">
      <c r="B76" s="190">
        <f t="shared" si="14"/>
        <v>0</v>
      </c>
      <c r="C76" s="191"/>
      <c r="D76" s="133">
        <f>+R76</f>
        <v>0</v>
      </c>
      <c r="E76" s="134">
        <f t="shared" si="30"/>
        <v>0</v>
      </c>
      <c r="F76" s="135">
        <f>+S76</f>
        <v>0</v>
      </c>
      <c r="G76" s="136"/>
      <c r="H76" s="137">
        <f>+E76*G76</f>
        <v>0</v>
      </c>
      <c r="I76" s="138"/>
      <c r="J76" s="139">
        <f>+I76*E76</f>
        <v>0</v>
      </c>
      <c r="K76" s="140"/>
      <c r="L76" s="141">
        <f>+K76*E76</f>
        <v>0</v>
      </c>
      <c r="M76" s="138"/>
      <c r="N76" s="141">
        <f>+M76*E76</f>
        <v>0</v>
      </c>
      <c r="O76" s="140"/>
      <c r="P76" s="202">
        <f>+N76+L76+J76</f>
        <v>0</v>
      </c>
      <c r="Q76" s="116"/>
      <c r="U76" s="1"/>
      <c r="Y76" s="375"/>
    </row>
    <row r="77" spans="2:27" ht="22.5" customHeight="1" x14ac:dyDescent="0.2">
      <c r="B77" s="117">
        <f t="shared" si="14"/>
        <v>0</v>
      </c>
      <c r="C77" s="118"/>
      <c r="D77" s="142" t="str">
        <f>+S77</f>
        <v>Moms</v>
      </c>
      <c r="E77" s="120" t="str">
        <f t="shared" si="30"/>
        <v>%</v>
      </c>
      <c r="F77" s="121">
        <f>+U77</f>
        <v>25</v>
      </c>
      <c r="G77" s="16"/>
      <c r="H77" s="122"/>
      <c r="I77" s="123"/>
      <c r="J77" s="22">
        <f>+J75*F77/100</f>
        <v>0</v>
      </c>
      <c r="K77" s="123"/>
      <c r="L77" s="8">
        <f>+L75*F77/100</f>
        <v>0</v>
      </c>
      <c r="M77" s="123"/>
      <c r="N77" s="8">
        <f>+N75*F77/100</f>
        <v>0</v>
      </c>
      <c r="O77" s="195">
        <f>+P75*F77/100</f>
        <v>0</v>
      </c>
      <c r="P77" s="204"/>
      <c r="Q77" s="116"/>
      <c r="S77" s="104" t="s">
        <v>52</v>
      </c>
      <c r="T77" t="s">
        <v>18</v>
      </c>
      <c r="U77" s="1">
        <v>25</v>
      </c>
      <c r="X77" s="104"/>
      <c r="Y77" s="375"/>
    </row>
    <row r="78" spans="2:27" ht="22.5" customHeight="1" thickBot="1" x14ac:dyDescent="0.25">
      <c r="B78" s="112">
        <f t="shared" si="14"/>
        <v>0</v>
      </c>
      <c r="C78" s="113"/>
      <c r="D78" s="17">
        <f>+R78</f>
        <v>0</v>
      </c>
      <c r="E78" s="109">
        <f t="shared" si="30"/>
        <v>0</v>
      </c>
      <c r="F78" s="149">
        <f>+S78</f>
        <v>0</v>
      </c>
      <c r="G78" s="18"/>
      <c r="H78" s="10">
        <f>+E78*G78</f>
        <v>0</v>
      </c>
      <c r="I78" s="114"/>
      <c r="J78" s="4">
        <f>+I78*E78</f>
        <v>0</v>
      </c>
      <c r="K78" s="115"/>
      <c r="L78" s="19">
        <f>+K78*E78</f>
        <v>0</v>
      </c>
      <c r="M78" s="114"/>
      <c r="N78" s="19">
        <f>+M78*E78</f>
        <v>0</v>
      </c>
      <c r="O78" s="115"/>
      <c r="P78" s="206">
        <f>+N78+L78+J78</f>
        <v>0</v>
      </c>
      <c r="Q78" s="116"/>
      <c r="U78" s="1"/>
    </row>
    <row r="79" spans="2:27" ht="22.5" customHeight="1" thickBot="1" x14ac:dyDescent="0.3">
      <c r="B79" s="150">
        <f t="shared" si="14"/>
        <v>0</v>
      </c>
      <c r="C79" s="151"/>
      <c r="D79" s="152" t="s">
        <v>237</v>
      </c>
      <c r="E79" s="153">
        <f t="shared" si="30"/>
        <v>0</v>
      </c>
      <c r="F79" s="154">
        <f>+S79</f>
        <v>0</v>
      </c>
      <c r="G79" s="155">
        <f>+U79*$H$4</f>
        <v>0</v>
      </c>
      <c r="H79" s="156">
        <f>SUM(H75:H77)</f>
        <v>0</v>
      </c>
      <c r="I79" s="157"/>
      <c r="J79" s="158">
        <f>SUM(J75:J77)</f>
        <v>0</v>
      </c>
      <c r="K79" s="159"/>
      <c r="L79" s="160">
        <f>SUM(L75:L77)</f>
        <v>0</v>
      </c>
      <c r="M79" s="157"/>
      <c r="N79" s="156">
        <f>SUM(N75:N77)</f>
        <v>0</v>
      </c>
      <c r="O79" s="159"/>
      <c r="P79" s="160">
        <f>+J79+L79+N79</f>
        <v>0</v>
      </c>
      <c r="Q79" s="116"/>
      <c r="Y79" s="376"/>
      <c r="AA79" s="4">
        <f>AA73*(1+Y77)</f>
        <v>0</v>
      </c>
    </row>
    <row r="90" spans="8:11" ht="17.25" customHeight="1" x14ac:dyDescent="0.2">
      <c r="H90">
        <v>0</v>
      </c>
      <c r="I90">
        <v>0</v>
      </c>
      <c r="J90">
        <v>0</v>
      </c>
      <c r="K90">
        <v>0</v>
      </c>
    </row>
  </sheetData>
  <mergeCells count="17">
    <mergeCell ref="O2:P2"/>
    <mergeCell ref="E2:J2"/>
    <mergeCell ref="D6:D7"/>
    <mergeCell ref="I6:J6"/>
    <mergeCell ref="K6:L6"/>
    <mergeCell ref="E3:G3"/>
    <mergeCell ref="E4:G4"/>
    <mergeCell ref="O6:P6"/>
    <mergeCell ref="M6:N6"/>
    <mergeCell ref="M2:N2"/>
    <mergeCell ref="G6:H6"/>
    <mergeCell ref="B6:B7"/>
    <mergeCell ref="E6:E7"/>
    <mergeCell ref="F6:F7"/>
    <mergeCell ref="B3:C3"/>
    <mergeCell ref="B4:C4"/>
    <mergeCell ref="C6:C7"/>
  </mergeCells>
  <phoneticPr fontId="7" type="noConversion"/>
  <conditionalFormatting sqref="H3">
    <cfRule type="cellIs" dxfId="1" priority="2" stopIfTrue="1" operator="greaterThan">
      <formula>0</formula>
    </cfRule>
  </conditionalFormatting>
  <conditionalFormatting sqref="K8">
    <cfRule type="cellIs" priority="1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1" fitToHeight="100" orientation="landscape" r:id="rId1"/>
  <headerFooter alignWithMargins="0">
    <oddFooter>&amp;LMolio Prisdata,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E1C6-D27F-F646-93FE-D9CF431B5F10}">
  <sheetPr codeName="Ark2">
    <pageSetUpPr fitToPage="1"/>
  </sheetPr>
  <dimension ref="B1:Z44"/>
  <sheetViews>
    <sheetView showZeros="0" zoomScale="80" zoomScaleNormal="80" zoomScaleSheetLayoutView="85" workbookViewId="0">
      <pane ySplit="7" topLeftCell="A8" activePane="bottomLeft" state="frozen"/>
      <selection activeCell="N12" sqref="N12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23" customWidth="1"/>
    <col min="15" max="15" width="11.7109375" style="23" customWidth="1"/>
    <col min="16" max="16" width="16.7109375" style="3" customWidth="1"/>
    <col min="17" max="17" width="1.7109375" customWidth="1"/>
    <col min="18" max="18" width="10.7109375" customWidth="1"/>
    <col min="19" max="19" width="42.140625" customWidth="1"/>
    <col min="20" max="20" width="6.28515625" bestFit="1" customWidth="1"/>
    <col min="21" max="21" width="8" bestFit="1" customWidth="1"/>
    <col min="22" max="22" width="5.42578125" bestFit="1" customWidth="1"/>
    <col min="23" max="24" width="8.140625" bestFit="1" customWidth="1"/>
    <col min="25" max="25" width="6.140625" bestFit="1" customWidth="1"/>
  </cols>
  <sheetData>
    <row r="1" spans="2:26" ht="5.0999999999999996" customHeight="1" thickBot="1" x14ac:dyDescent="0.25">
      <c r="E1">
        <v>0</v>
      </c>
    </row>
    <row r="2" spans="2:26" ht="18.75" thickBot="1" x14ac:dyDescent="0.25">
      <c r="E2" s="443" t="s">
        <v>280</v>
      </c>
      <c r="F2" s="444"/>
      <c r="G2" s="444"/>
      <c r="H2" s="444"/>
      <c r="I2" s="444"/>
      <c r="J2" s="445"/>
      <c r="M2" s="442"/>
      <c r="N2" s="442"/>
      <c r="O2" s="442" t="s">
        <v>277</v>
      </c>
      <c r="P2" s="442"/>
    </row>
    <row r="3" spans="2:26" ht="22.5" customHeight="1" x14ac:dyDescent="0.25">
      <c r="B3" s="436" t="s">
        <v>13</v>
      </c>
      <c r="C3" s="437"/>
      <c r="D3" s="161"/>
      <c r="E3" s="451" t="s">
        <v>229</v>
      </c>
      <c r="F3" s="452"/>
      <c r="G3" s="452"/>
      <c r="H3" s="163"/>
      <c r="I3" s="164" t="s">
        <v>283</v>
      </c>
      <c r="J3" s="165">
        <v>1</v>
      </c>
      <c r="K3" s="255" t="s">
        <v>30</v>
      </c>
      <c r="L3" s="369"/>
      <c r="M3" s="257" t="s">
        <v>233</v>
      </c>
      <c r="N3" s="258"/>
      <c r="O3" s="255" t="s">
        <v>244</v>
      </c>
      <c r="P3" s="370"/>
      <c r="R3" s="343" t="s">
        <v>276</v>
      </c>
    </row>
    <row r="4" spans="2:26" ht="22.5" customHeight="1" thickBot="1" x14ac:dyDescent="0.3">
      <c r="B4" s="438" t="s">
        <v>14</v>
      </c>
      <c r="C4" s="439"/>
      <c r="D4" s="162"/>
      <c r="E4" s="453" t="s">
        <v>12</v>
      </c>
      <c r="F4" s="454"/>
      <c r="G4" s="454"/>
      <c r="H4" s="166">
        <v>1</v>
      </c>
      <c r="I4" s="167" t="s">
        <v>23</v>
      </c>
      <c r="J4" s="166">
        <v>1</v>
      </c>
      <c r="K4" s="256" t="s">
        <v>15</v>
      </c>
      <c r="L4" s="373"/>
      <c r="M4" s="259" t="s">
        <v>27</v>
      </c>
      <c r="N4" s="372"/>
      <c r="O4" s="260" t="s">
        <v>57</v>
      </c>
      <c r="P4" s="371"/>
    </row>
    <row r="5" spans="2:26" ht="22.5" customHeight="1" thickBot="1" x14ac:dyDescent="0.3">
      <c r="B5" s="254"/>
      <c r="C5" s="254"/>
      <c r="D5" s="285"/>
      <c r="E5" s="285"/>
      <c r="F5" s="285"/>
      <c r="G5" s="285"/>
      <c r="H5" s="327"/>
      <c r="I5" s="328"/>
      <c r="J5" s="327"/>
      <c r="K5" s="329"/>
      <c r="L5" s="330"/>
      <c r="M5" s="329"/>
      <c r="N5" s="331"/>
      <c r="O5" s="332"/>
      <c r="P5" s="330"/>
    </row>
    <row r="6" spans="2:26" s="54" customFormat="1" ht="15.95" customHeight="1" x14ac:dyDescent="0.2">
      <c r="B6" s="430" t="s">
        <v>19</v>
      </c>
      <c r="C6" s="440" t="s">
        <v>279</v>
      </c>
      <c r="D6" s="446" t="s">
        <v>230</v>
      </c>
      <c r="E6" s="432" t="s">
        <v>20</v>
      </c>
      <c r="F6" s="434" t="s">
        <v>9</v>
      </c>
      <c r="G6" s="449" t="s">
        <v>21</v>
      </c>
      <c r="H6" s="450"/>
      <c r="I6" s="457" t="s">
        <v>283</v>
      </c>
      <c r="J6" s="449"/>
      <c r="K6" s="448" t="s">
        <v>22</v>
      </c>
      <c r="L6" s="450"/>
      <c r="M6" s="448" t="s">
        <v>23</v>
      </c>
      <c r="N6" s="450"/>
      <c r="O6" s="455" t="s">
        <v>24</v>
      </c>
      <c r="P6" s="456"/>
      <c r="R6" s="168" t="str">
        <f>C6</f>
        <v>Prisnr.</v>
      </c>
      <c r="S6" s="169" t="str">
        <f>D6</f>
        <v>Beskrivelse</v>
      </c>
      <c r="T6" s="176" t="str">
        <f>E6</f>
        <v>Enhed</v>
      </c>
      <c r="U6" s="176" t="str">
        <f>F6</f>
        <v>Mængde</v>
      </c>
      <c r="V6" s="169" t="str">
        <f>G6</f>
        <v>Tid</v>
      </c>
      <c r="W6" s="169" t="str">
        <f>I6</f>
        <v>BMP</v>
      </c>
      <c r="X6" s="169" t="str">
        <f>K6</f>
        <v>Løn</v>
      </c>
      <c r="Y6" s="170" t="str">
        <f>M6</f>
        <v>Leje</v>
      </c>
    </row>
    <row r="7" spans="2:26" ht="13.5" thickBot="1" x14ac:dyDescent="0.25">
      <c r="B7" s="431"/>
      <c r="C7" s="441"/>
      <c r="D7" s="447"/>
      <c r="E7" s="433"/>
      <c r="F7" s="435"/>
      <c r="G7" s="25" t="s">
        <v>243</v>
      </c>
      <c r="H7" s="9" t="s">
        <v>10</v>
      </c>
      <c r="I7" s="26" t="s">
        <v>241</v>
      </c>
      <c r="J7" s="27" t="s">
        <v>284</v>
      </c>
      <c r="K7" s="28" t="s">
        <v>241</v>
      </c>
      <c r="L7" s="29" t="s">
        <v>11</v>
      </c>
      <c r="M7" s="30" t="s">
        <v>241</v>
      </c>
      <c r="N7" s="29" t="s">
        <v>17</v>
      </c>
      <c r="O7" s="278" t="s">
        <v>241</v>
      </c>
      <c r="P7" s="31" t="s">
        <v>1</v>
      </c>
      <c r="R7" s="171" t="s">
        <v>2</v>
      </c>
      <c r="S7" s="172" t="s">
        <v>3</v>
      </c>
      <c r="T7" s="172" t="s">
        <v>4</v>
      </c>
      <c r="U7" s="172" t="s">
        <v>5</v>
      </c>
      <c r="V7" s="172" t="s">
        <v>6</v>
      </c>
      <c r="W7" s="172" t="s">
        <v>7</v>
      </c>
      <c r="X7" s="172" t="s">
        <v>8</v>
      </c>
      <c r="Y7" s="173" t="s">
        <v>16</v>
      </c>
      <c r="Z7" s="2"/>
    </row>
    <row r="8" spans="2:26" ht="22.5" customHeight="1" thickBot="1" x14ac:dyDescent="0.25">
      <c r="B8" s="32"/>
      <c r="C8" s="33"/>
      <c r="D8" s="34"/>
      <c r="E8" s="35"/>
      <c r="F8" s="36"/>
      <c r="G8" s="15"/>
      <c r="H8" s="10"/>
      <c r="I8" s="37"/>
      <c r="J8" s="38"/>
      <c r="K8" s="39"/>
      <c r="L8" s="19"/>
      <c r="M8" s="39"/>
      <c r="N8" s="40"/>
      <c r="O8" s="41"/>
      <c r="P8" s="19"/>
      <c r="R8" s="2" t="s">
        <v>26</v>
      </c>
    </row>
    <row r="9" spans="2:26" ht="22.5" customHeight="1" thickBot="1" x14ac:dyDescent="0.25">
      <c r="B9" s="42">
        <v>1</v>
      </c>
      <c r="C9" s="43">
        <f t="shared" ref="C9:F40" si="0">+R9</f>
        <v>0</v>
      </c>
      <c r="D9" s="44">
        <f t="shared" si="0"/>
        <v>0</v>
      </c>
      <c r="E9" s="16">
        <f t="shared" si="0"/>
        <v>0</v>
      </c>
      <c r="F9" s="272">
        <f t="shared" si="0"/>
        <v>0</v>
      </c>
      <c r="G9" s="16">
        <f t="shared" ref="G9:G41" si="1">+V9*$H$4</f>
        <v>0</v>
      </c>
      <c r="H9" s="11">
        <f>+F9*G9</f>
        <v>0</v>
      </c>
      <c r="I9" s="20">
        <f>+W9*$J$3</f>
        <v>0</v>
      </c>
      <c r="J9" s="7">
        <f>+I9*F9</f>
        <v>0</v>
      </c>
      <c r="K9" s="21">
        <f t="shared" ref="K9:K41" si="2">+(IF($H$3&lt;1,X9*$H$4,G9*$H$3))</f>
        <v>0</v>
      </c>
      <c r="L9" s="8">
        <f>+K9*F9</f>
        <v>0</v>
      </c>
      <c r="M9" s="20">
        <f t="shared" ref="M9:M41" si="3">+Y9*$J$4</f>
        <v>0</v>
      </c>
      <c r="N9" s="8">
        <f t="shared" ref="N9:N40" si="4">+M9*F9</f>
        <v>0</v>
      </c>
      <c r="O9" s="21">
        <f t="shared" ref="O9:O40" si="5">+IF(F9=0,0,P9/F9)</f>
        <v>0</v>
      </c>
      <c r="P9" s="8">
        <f t="shared" ref="P9:P40" si="6">+N9+L9+J9</f>
        <v>0</v>
      </c>
      <c r="R9" s="344"/>
      <c r="S9" s="6"/>
      <c r="T9" s="1"/>
      <c r="U9" s="1"/>
      <c r="V9" s="1"/>
      <c r="W9" s="1"/>
      <c r="X9" s="1"/>
      <c r="Y9" s="1"/>
    </row>
    <row r="10" spans="2:26" ht="22.5" customHeight="1" x14ac:dyDescent="0.2">
      <c r="B10" s="42">
        <v>2</v>
      </c>
      <c r="C10" s="43">
        <f t="shared" si="0"/>
        <v>0</v>
      </c>
      <c r="D10" s="44">
        <f t="shared" si="0"/>
        <v>0</v>
      </c>
      <c r="E10" s="16">
        <f t="shared" si="0"/>
        <v>0</v>
      </c>
      <c r="F10" s="272">
        <f t="shared" si="0"/>
        <v>0</v>
      </c>
      <c r="G10" s="16">
        <f t="shared" si="1"/>
        <v>0</v>
      </c>
      <c r="H10" s="11">
        <f>+F10*G10</f>
        <v>0</v>
      </c>
      <c r="I10" s="20">
        <f t="shared" ref="I10:I41" si="7">+W10*$J$3</f>
        <v>0</v>
      </c>
      <c r="J10" s="22">
        <f>+I10*F10</f>
        <v>0</v>
      </c>
      <c r="K10" s="21">
        <f t="shared" si="2"/>
        <v>0</v>
      </c>
      <c r="L10" s="8">
        <f>+K10*F10</f>
        <v>0</v>
      </c>
      <c r="M10" s="20">
        <f t="shared" si="3"/>
        <v>0</v>
      </c>
      <c r="N10" s="8">
        <f t="shared" si="4"/>
        <v>0</v>
      </c>
      <c r="O10" s="21">
        <f t="shared" si="5"/>
        <v>0</v>
      </c>
      <c r="P10" s="8">
        <f t="shared" si="6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42">
        <v>3</v>
      </c>
      <c r="C11" s="43">
        <f t="shared" si="0"/>
        <v>0</v>
      </c>
      <c r="D11" s="44">
        <f t="shared" si="0"/>
        <v>0</v>
      </c>
      <c r="E11" s="16">
        <f t="shared" si="0"/>
        <v>0</v>
      </c>
      <c r="F11" s="272">
        <f t="shared" si="0"/>
        <v>0</v>
      </c>
      <c r="G11" s="16">
        <f t="shared" si="1"/>
        <v>0</v>
      </c>
      <c r="H11" s="11">
        <f t="shared" ref="H11:H40" si="8">+F11*G11</f>
        <v>0</v>
      </c>
      <c r="I11" s="20">
        <f t="shared" si="7"/>
        <v>0</v>
      </c>
      <c r="J11" s="7">
        <f t="shared" ref="J11:J40" si="9">+I11*F11</f>
        <v>0</v>
      </c>
      <c r="K11" s="21">
        <f t="shared" si="2"/>
        <v>0</v>
      </c>
      <c r="L11" s="8">
        <f t="shared" ref="L11:L40" si="10">+K11*F11</f>
        <v>0</v>
      </c>
      <c r="M11" s="20">
        <f t="shared" si="3"/>
        <v>0</v>
      </c>
      <c r="N11" s="8">
        <f t="shared" si="4"/>
        <v>0</v>
      </c>
      <c r="O11" s="21">
        <f t="shared" si="5"/>
        <v>0</v>
      </c>
      <c r="P11" s="8">
        <f t="shared" si="6"/>
        <v>0</v>
      </c>
      <c r="R11" s="5"/>
      <c r="S11" s="429"/>
      <c r="T11" s="1"/>
      <c r="U11" s="1"/>
      <c r="V11" s="1"/>
      <c r="W11" s="1"/>
      <c r="X11" s="1"/>
      <c r="Y11" s="1"/>
    </row>
    <row r="12" spans="2:26" ht="22.5" customHeight="1" x14ac:dyDescent="0.2">
      <c r="B12" s="42">
        <v>4</v>
      </c>
      <c r="C12" s="43">
        <f t="shared" si="0"/>
        <v>0</v>
      </c>
      <c r="D12" s="44">
        <f t="shared" si="0"/>
        <v>0</v>
      </c>
      <c r="E12" s="16">
        <f t="shared" si="0"/>
        <v>0</v>
      </c>
      <c r="F12" s="272">
        <f t="shared" si="0"/>
        <v>0</v>
      </c>
      <c r="G12" s="16">
        <f t="shared" si="1"/>
        <v>0</v>
      </c>
      <c r="H12" s="11">
        <f t="shared" si="8"/>
        <v>0</v>
      </c>
      <c r="I12" s="20">
        <f t="shared" si="7"/>
        <v>0</v>
      </c>
      <c r="J12" s="7">
        <f t="shared" si="9"/>
        <v>0</v>
      </c>
      <c r="K12" s="21">
        <f t="shared" si="2"/>
        <v>0</v>
      </c>
      <c r="L12" s="8">
        <f t="shared" si="10"/>
        <v>0</v>
      </c>
      <c r="M12" s="20">
        <f t="shared" si="3"/>
        <v>0</v>
      </c>
      <c r="N12" s="8">
        <f t="shared" si="4"/>
        <v>0</v>
      </c>
      <c r="O12" s="21">
        <f t="shared" si="5"/>
        <v>0</v>
      </c>
      <c r="P12" s="8">
        <f t="shared" si="6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42">
        <v>5</v>
      </c>
      <c r="C13" s="43">
        <f t="shared" si="0"/>
        <v>0</v>
      </c>
      <c r="D13" s="44">
        <f t="shared" si="0"/>
        <v>0</v>
      </c>
      <c r="E13" s="16">
        <f t="shared" si="0"/>
        <v>0</v>
      </c>
      <c r="F13" s="272">
        <f t="shared" si="0"/>
        <v>0</v>
      </c>
      <c r="G13" s="16">
        <f t="shared" si="1"/>
        <v>0</v>
      </c>
      <c r="H13" s="11">
        <f t="shared" si="8"/>
        <v>0</v>
      </c>
      <c r="I13" s="20">
        <f t="shared" si="7"/>
        <v>0</v>
      </c>
      <c r="J13" s="7">
        <f t="shared" si="9"/>
        <v>0</v>
      </c>
      <c r="K13" s="21">
        <f t="shared" si="2"/>
        <v>0</v>
      </c>
      <c r="L13" s="8">
        <f t="shared" si="10"/>
        <v>0</v>
      </c>
      <c r="M13" s="20">
        <f t="shared" si="3"/>
        <v>0</v>
      </c>
      <c r="N13" s="8">
        <f t="shared" si="4"/>
        <v>0</v>
      </c>
      <c r="O13" s="21">
        <f t="shared" si="5"/>
        <v>0</v>
      </c>
      <c r="P13" s="8">
        <f t="shared" si="6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42">
        <v>6</v>
      </c>
      <c r="C14" s="43">
        <f t="shared" si="0"/>
        <v>0</v>
      </c>
      <c r="D14" s="44">
        <f t="shared" si="0"/>
        <v>0</v>
      </c>
      <c r="E14" s="16">
        <f t="shared" si="0"/>
        <v>0</v>
      </c>
      <c r="F14" s="272">
        <f t="shared" si="0"/>
        <v>0</v>
      </c>
      <c r="G14" s="16">
        <f t="shared" si="1"/>
        <v>0</v>
      </c>
      <c r="H14" s="11">
        <f t="shared" si="8"/>
        <v>0</v>
      </c>
      <c r="I14" s="20">
        <f t="shared" si="7"/>
        <v>0</v>
      </c>
      <c r="J14" s="7">
        <f t="shared" si="9"/>
        <v>0</v>
      </c>
      <c r="K14" s="21">
        <f t="shared" si="2"/>
        <v>0</v>
      </c>
      <c r="L14" s="8">
        <f t="shared" si="10"/>
        <v>0</v>
      </c>
      <c r="M14" s="20">
        <f t="shared" si="3"/>
        <v>0</v>
      </c>
      <c r="N14" s="8">
        <f t="shared" si="4"/>
        <v>0</v>
      </c>
      <c r="O14" s="21">
        <f t="shared" si="5"/>
        <v>0</v>
      </c>
      <c r="P14" s="8">
        <f t="shared" si="6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42">
        <v>7</v>
      </c>
      <c r="C15" s="43">
        <f t="shared" si="0"/>
        <v>0</v>
      </c>
      <c r="D15" s="44">
        <f t="shared" si="0"/>
        <v>0</v>
      </c>
      <c r="E15" s="16">
        <f t="shared" si="0"/>
        <v>0</v>
      </c>
      <c r="F15" s="272">
        <f t="shared" si="0"/>
        <v>0</v>
      </c>
      <c r="G15" s="16">
        <f t="shared" si="1"/>
        <v>0</v>
      </c>
      <c r="H15" s="11">
        <f t="shared" si="8"/>
        <v>0</v>
      </c>
      <c r="I15" s="20">
        <f t="shared" si="7"/>
        <v>0</v>
      </c>
      <c r="J15" s="7">
        <f t="shared" si="9"/>
        <v>0</v>
      </c>
      <c r="K15" s="21">
        <f t="shared" si="2"/>
        <v>0</v>
      </c>
      <c r="L15" s="8">
        <f t="shared" si="10"/>
        <v>0</v>
      </c>
      <c r="M15" s="20">
        <f t="shared" si="3"/>
        <v>0</v>
      </c>
      <c r="N15" s="8">
        <f t="shared" si="4"/>
        <v>0</v>
      </c>
      <c r="O15" s="21">
        <f t="shared" si="5"/>
        <v>0</v>
      </c>
      <c r="P15" s="8">
        <f t="shared" si="6"/>
        <v>0</v>
      </c>
      <c r="R15" s="5"/>
      <c r="S15" s="6"/>
      <c r="T15" s="1"/>
      <c r="U15" s="1"/>
      <c r="V15" s="1"/>
      <c r="W15" s="1"/>
      <c r="X15" s="1"/>
      <c r="Y15" s="1"/>
    </row>
    <row r="16" spans="2:26" ht="22.5" customHeight="1" x14ac:dyDescent="0.2">
      <c r="B16" s="42">
        <v>8</v>
      </c>
      <c r="C16" s="43">
        <f t="shared" si="0"/>
        <v>0</v>
      </c>
      <c r="D16" s="44">
        <f t="shared" si="0"/>
        <v>0</v>
      </c>
      <c r="E16" s="16">
        <f t="shared" si="0"/>
        <v>0</v>
      </c>
      <c r="F16" s="272">
        <f t="shared" si="0"/>
        <v>0</v>
      </c>
      <c r="G16" s="16">
        <f t="shared" si="1"/>
        <v>0</v>
      </c>
      <c r="H16" s="11">
        <f t="shared" si="8"/>
        <v>0</v>
      </c>
      <c r="I16" s="20">
        <f t="shared" si="7"/>
        <v>0</v>
      </c>
      <c r="J16" s="7">
        <f t="shared" si="9"/>
        <v>0</v>
      </c>
      <c r="K16" s="21">
        <f t="shared" si="2"/>
        <v>0</v>
      </c>
      <c r="L16" s="8">
        <f t="shared" si="10"/>
        <v>0</v>
      </c>
      <c r="M16" s="20">
        <f t="shared" si="3"/>
        <v>0</v>
      </c>
      <c r="N16" s="8">
        <f t="shared" si="4"/>
        <v>0</v>
      </c>
      <c r="O16" s="21">
        <f t="shared" si="5"/>
        <v>0</v>
      </c>
      <c r="P16" s="8">
        <f t="shared" si="6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42">
        <v>9</v>
      </c>
      <c r="C17" s="43">
        <f t="shared" si="0"/>
        <v>0</v>
      </c>
      <c r="D17" s="44">
        <f t="shared" si="0"/>
        <v>0</v>
      </c>
      <c r="E17" s="16">
        <f t="shared" si="0"/>
        <v>0</v>
      </c>
      <c r="F17" s="272">
        <f t="shared" si="0"/>
        <v>0</v>
      </c>
      <c r="G17" s="16">
        <f t="shared" si="1"/>
        <v>0</v>
      </c>
      <c r="H17" s="11">
        <f t="shared" si="8"/>
        <v>0</v>
      </c>
      <c r="I17" s="20">
        <f t="shared" si="7"/>
        <v>0</v>
      </c>
      <c r="J17" s="7">
        <f t="shared" si="9"/>
        <v>0</v>
      </c>
      <c r="K17" s="21">
        <f t="shared" si="2"/>
        <v>0</v>
      </c>
      <c r="L17" s="8">
        <f t="shared" si="10"/>
        <v>0</v>
      </c>
      <c r="M17" s="20">
        <f t="shared" si="3"/>
        <v>0</v>
      </c>
      <c r="N17" s="8">
        <f t="shared" si="4"/>
        <v>0</v>
      </c>
      <c r="O17" s="21">
        <f t="shared" si="5"/>
        <v>0</v>
      </c>
      <c r="P17" s="8">
        <f t="shared" si="6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42">
        <v>10</v>
      </c>
      <c r="C18" s="43">
        <f t="shared" si="0"/>
        <v>0</v>
      </c>
      <c r="D18" s="44">
        <f t="shared" si="0"/>
        <v>0</v>
      </c>
      <c r="E18" s="16">
        <f t="shared" si="0"/>
        <v>0</v>
      </c>
      <c r="F18" s="272">
        <f t="shared" si="0"/>
        <v>0</v>
      </c>
      <c r="G18" s="16">
        <f t="shared" si="1"/>
        <v>0</v>
      </c>
      <c r="H18" s="11">
        <f t="shared" si="8"/>
        <v>0</v>
      </c>
      <c r="I18" s="20">
        <f t="shared" si="7"/>
        <v>0</v>
      </c>
      <c r="J18" s="7">
        <f t="shared" si="9"/>
        <v>0</v>
      </c>
      <c r="K18" s="21">
        <f t="shared" si="2"/>
        <v>0</v>
      </c>
      <c r="L18" s="8">
        <f t="shared" si="10"/>
        <v>0</v>
      </c>
      <c r="M18" s="20">
        <f t="shared" si="3"/>
        <v>0</v>
      </c>
      <c r="N18" s="8">
        <f t="shared" si="4"/>
        <v>0</v>
      </c>
      <c r="O18" s="21">
        <f t="shared" si="5"/>
        <v>0</v>
      </c>
      <c r="P18" s="8">
        <f t="shared" si="6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42">
        <v>11</v>
      </c>
      <c r="C19" s="43">
        <f t="shared" si="0"/>
        <v>0</v>
      </c>
      <c r="D19" s="44">
        <f t="shared" si="0"/>
        <v>0</v>
      </c>
      <c r="E19" s="16">
        <f t="shared" si="0"/>
        <v>0</v>
      </c>
      <c r="F19" s="272">
        <f t="shared" si="0"/>
        <v>0</v>
      </c>
      <c r="G19" s="16">
        <f t="shared" si="1"/>
        <v>0</v>
      </c>
      <c r="H19" s="11">
        <f t="shared" si="8"/>
        <v>0</v>
      </c>
      <c r="I19" s="20">
        <f t="shared" si="7"/>
        <v>0</v>
      </c>
      <c r="J19" s="7">
        <f t="shared" si="9"/>
        <v>0</v>
      </c>
      <c r="K19" s="21">
        <f t="shared" si="2"/>
        <v>0</v>
      </c>
      <c r="L19" s="8">
        <f t="shared" si="10"/>
        <v>0</v>
      </c>
      <c r="M19" s="20">
        <f t="shared" si="3"/>
        <v>0</v>
      </c>
      <c r="N19" s="8">
        <f t="shared" si="4"/>
        <v>0</v>
      </c>
      <c r="O19" s="21">
        <f t="shared" si="5"/>
        <v>0</v>
      </c>
      <c r="P19" s="8">
        <f t="shared" si="6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42">
        <v>12</v>
      </c>
      <c r="C20" s="43">
        <f t="shared" si="0"/>
        <v>0</v>
      </c>
      <c r="D20" s="44">
        <f t="shared" si="0"/>
        <v>0</v>
      </c>
      <c r="E20" s="16">
        <f t="shared" si="0"/>
        <v>0</v>
      </c>
      <c r="F20" s="272">
        <f t="shared" si="0"/>
        <v>0</v>
      </c>
      <c r="G20" s="16">
        <f t="shared" si="1"/>
        <v>0</v>
      </c>
      <c r="H20" s="11">
        <f t="shared" si="8"/>
        <v>0</v>
      </c>
      <c r="I20" s="20">
        <f t="shared" si="7"/>
        <v>0</v>
      </c>
      <c r="J20" s="7">
        <f t="shared" si="9"/>
        <v>0</v>
      </c>
      <c r="K20" s="21">
        <f t="shared" si="2"/>
        <v>0</v>
      </c>
      <c r="L20" s="8">
        <f t="shared" si="10"/>
        <v>0</v>
      </c>
      <c r="M20" s="20">
        <f t="shared" si="3"/>
        <v>0</v>
      </c>
      <c r="N20" s="8">
        <f t="shared" si="4"/>
        <v>0</v>
      </c>
      <c r="O20" s="21">
        <f t="shared" si="5"/>
        <v>0</v>
      </c>
      <c r="P20" s="8">
        <f t="shared" si="6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42">
        <v>13</v>
      </c>
      <c r="C21" s="43">
        <f t="shared" si="0"/>
        <v>0</v>
      </c>
      <c r="D21" s="44">
        <f t="shared" si="0"/>
        <v>0</v>
      </c>
      <c r="E21" s="16">
        <f t="shared" si="0"/>
        <v>0</v>
      </c>
      <c r="F21" s="272">
        <f t="shared" si="0"/>
        <v>0</v>
      </c>
      <c r="G21" s="16">
        <f t="shared" si="1"/>
        <v>0</v>
      </c>
      <c r="H21" s="11">
        <f t="shared" si="8"/>
        <v>0</v>
      </c>
      <c r="I21" s="20">
        <f t="shared" si="7"/>
        <v>0</v>
      </c>
      <c r="J21" s="7">
        <f t="shared" si="9"/>
        <v>0</v>
      </c>
      <c r="K21" s="21">
        <f t="shared" si="2"/>
        <v>0</v>
      </c>
      <c r="L21" s="8">
        <f t="shared" si="10"/>
        <v>0</v>
      </c>
      <c r="M21" s="20">
        <f t="shared" si="3"/>
        <v>0</v>
      </c>
      <c r="N21" s="8">
        <f t="shared" si="4"/>
        <v>0</v>
      </c>
      <c r="O21" s="21">
        <f t="shared" si="5"/>
        <v>0</v>
      </c>
      <c r="P21" s="8">
        <f t="shared" si="6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42">
        <v>14</v>
      </c>
      <c r="C22" s="43">
        <f t="shared" si="0"/>
        <v>0</v>
      </c>
      <c r="D22" s="44">
        <f t="shared" si="0"/>
        <v>0</v>
      </c>
      <c r="E22" s="16">
        <f t="shared" si="0"/>
        <v>0</v>
      </c>
      <c r="F22" s="272">
        <f t="shared" si="0"/>
        <v>0</v>
      </c>
      <c r="G22" s="16">
        <f t="shared" si="1"/>
        <v>0</v>
      </c>
      <c r="H22" s="11">
        <f t="shared" si="8"/>
        <v>0</v>
      </c>
      <c r="I22" s="20">
        <f t="shared" si="7"/>
        <v>0</v>
      </c>
      <c r="J22" s="7">
        <f t="shared" si="9"/>
        <v>0</v>
      </c>
      <c r="K22" s="21">
        <f t="shared" si="2"/>
        <v>0</v>
      </c>
      <c r="L22" s="8">
        <f t="shared" si="10"/>
        <v>0</v>
      </c>
      <c r="M22" s="20">
        <f t="shared" si="3"/>
        <v>0</v>
      </c>
      <c r="N22" s="8">
        <f t="shared" si="4"/>
        <v>0</v>
      </c>
      <c r="O22" s="21">
        <f t="shared" si="5"/>
        <v>0</v>
      </c>
      <c r="P22" s="8">
        <f t="shared" si="6"/>
        <v>0</v>
      </c>
      <c r="R22" s="5"/>
      <c r="S22" s="6"/>
      <c r="T22" s="1"/>
      <c r="U22" s="1"/>
      <c r="V22" s="1"/>
      <c r="W22" s="1"/>
      <c r="X22" s="1"/>
      <c r="Y22" s="1"/>
    </row>
    <row r="23" spans="2:25" ht="22.5" customHeight="1" x14ac:dyDescent="0.2">
      <c r="B23" s="42">
        <v>15</v>
      </c>
      <c r="C23" s="43">
        <f t="shared" si="0"/>
        <v>0</v>
      </c>
      <c r="D23" s="44">
        <f t="shared" si="0"/>
        <v>0</v>
      </c>
      <c r="E23" s="16">
        <f t="shared" si="0"/>
        <v>0</v>
      </c>
      <c r="F23" s="272">
        <f t="shared" si="0"/>
        <v>0</v>
      </c>
      <c r="G23" s="16">
        <f t="shared" si="1"/>
        <v>0</v>
      </c>
      <c r="H23" s="11">
        <f t="shared" si="8"/>
        <v>0</v>
      </c>
      <c r="I23" s="20">
        <f t="shared" si="7"/>
        <v>0</v>
      </c>
      <c r="J23" s="7">
        <f t="shared" si="9"/>
        <v>0</v>
      </c>
      <c r="K23" s="21">
        <f t="shared" si="2"/>
        <v>0</v>
      </c>
      <c r="L23" s="8">
        <f t="shared" si="10"/>
        <v>0</v>
      </c>
      <c r="M23" s="20">
        <f t="shared" si="3"/>
        <v>0</v>
      </c>
      <c r="N23" s="8">
        <f t="shared" si="4"/>
        <v>0</v>
      </c>
      <c r="O23" s="21">
        <f t="shared" si="5"/>
        <v>0</v>
      </c>
      <c r="P23" s="8">
        <f t="shared" si="6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42">
        <v>16</v>
      </c>
      <c r="C24" s="43">
        <f t="shared" si="0"/>
        <v>0</v>
      </c>
      <c r="D24" s="44">
        <f t="shared" si="0"/>
        <v>0</v>
      </c>
      <c r="E24" s="16">
        <f t="shared" si="0"/>
        <v>0</v>
      </c>
      <c r="F24" s="272">
        <f t="shared" si="0"/>
        <v>0</v>
      </c>
      <c r="G24" s="16">
        <f t="shared" si="1"/>
        <v>0</v>
      </c>
      <c r="H24" s="11">
        <f t="shared" si="8"/>
        <v>0</v>
      </c>
      <c r="I24" s="20">
        <f t="shared" si="7"/>
        <v>0</v>
      </c>
      <c r="J24" s="7">
        <f t="shared" si="9"/>
        <v>0</v>
      </c>
      <c r="K24" s="21">
        <f t="shared" si="2"/>
        <v>0</v>
      </c>
      <c r="L24" s="8">
        <f t="shared" si="10"/>
        <v>0</v>
      </c>
      <c r="M24" s="20">
        <f t="shared" si="3"/>
        <v>0</v>
      </c>
      <c r="N24" s="8">
        <f t="shared" si="4"/>
        <v>0</v>
      </c>
      <c r="O24" s="21">
        <f t="shared" si="5"/>
        <v>0</v>
      </c>
      <c r="P24" s="8">
        <f t="shared" si="6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42">
        <v>17</v>
      </c>
      <c r="C25" s="43">
        <f t="shared" si="0"/>
        <v>0</v>
      </c>
      <c r="D25" s="44">
        <f t="shared" si="0"/>
        <v>0</v>
      </c>
      <c r="E25" s="16">
        <f t="shared" si="0"/>
        <v>0</v>
      </c>
      <c r="F25" s="272">
        <f t="shared" si="0"/>
        <v>0</v>
      </c>
      <c r="G25" s="16">
        <f t="shared" si="1"/>
        <v>0</v>
      </c>
      <c r="H25" s="11">
        <f t="shared" si="8"/>
        <v>0</v>
      </c>
      <c r="I25" s="20">
        <f t="shared" si="7"/>
        <v>0</v>
      </c>
      <c r="J25" s="7">
        <f t="shared" si="9"/>
        <v>0</v>
      </c>
      <c r="K25" s="21">
        <f t="shared" si="2"/>
        <v>0</v>
      </c>
      <c r="L25" s="8">
        <f t="shared" si="10"/>
        <v>0</v>
      </c>
      <c r="M25" s="20">
        <f t="shared" si="3"/>
        <v>0</v>
      </c>
      <c r="N25" s="8">
        <f t="shared" si="4"/>
        <v>0</v>
      </c>
      <c r="O25" s="21">
        <f t="shared" si="5"/>
        <v>0</v>
      </c>
      <c r="P25" s="8">
        <f t="shared" si="6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42">
        <v>18</v>
      </c>
      <c r="C26" s="43">
        <f t="shared" si="0"/>
        <v>0</v>
      </c>
      <c r="D26" s="44">
        <f t="shared" si="0"/>
        <v>0</v>
      </c>
      <c r="E26" s="16">
        <f t="shared" si="0"/>
        <v>0</v>
      </c>
      <c r="F26" s="272">
        <f t="shared" si="0"/>
        <v>0</v>
      </c>
      <c r="G26" s="16">
        <f t="shared" si="1"/>
        <v>0</v>
      </c>
      <c r="H26" s="11">
        <f t="shared" si="8"/>
        <v>0</v>
      </c>
      <c r="I26" s="20">
        <f t="shared" si="7"/>
        <v>0</v>
      </c>
      <c r="J26" s="7">
        <f t="shared" si="9"/>
        <v>0</v>
      </c>
      <c r="K26" s="21">
        <f t="shared" si="2"/>
        <v>0</v>
      </c>
      <c r="L26" s="8">
        <f t="shared" si="10"/>
        <v>0</v>
      </c>
      <c r="M26" s="20">
        <f t="shared" si="3"/>
        <v>0</v>
      </c>
      <c r="N26" s="8">
        <f t="shared" si="4"/>
        <v>0</v>
      </c>
      <c r="O26" s="21">
        <f t="shared" si="5"/>
        <v>0</v>
      </c>
      <c r="P26" s="8">
        <f t="shared" si="6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42">
        <v>19</v>
      </c>
      <c r="C27" s="43">
        <f t="shared" si="0"/>
        <v>0</v>
      </c>
      <c r="D27" s="44">
        <f t="shared" si="0"/>
        <v>0</v>
      </c>
      <c r="E27" s="16">
        <f t="shared" si="0"/>
        <v>0</v>
      </c>
      <c r="F27" s="272">
        <f t="shared" si="0"/>
        <v>0</v>
      </c>
      <c r="G27" s="16">
        <f t="shared" si="1"/>
        <v>0</v>
      </c>
      <c r="H27" s="11">
        <f t="shared" si="8"/>
        <v>0</v>
      </c>
      <c r="I27" s="20">
        <f t="shared" si="7"/>
        <v>0</v>
      </c>
      <c r="J27" s="7">
        <f t="shared" si="9"/>
        <v>0</v>
      </c>
      <c r="K27" s="21">
        <f t="shared" si="2"/>
        <v>0</v>
      </c>
      <c r="L27" s="8">
        <f t="shared" si="10"/>
        <v>0</v>
      </c>
      <c r="M27" s="20">
        <f t="shared" si="3"/>
        <v>0</v>
      </c>
      <c r="N27" s="8">
        <f t="shared" si="4"/>
        <v>0</v>
      </c>
      <c r="O27" s="21">
        <f t="shared" si="5"/>
        <v>0</v>
      </c>
      <c r="P27" s="8">
        <f t="shared" si="6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42">
        <v>20</v>
      </c>
      <c r="C28" s="43">
        <f t="shared" si="0"/>
        <v>0</v>
      </c>
      <c r="D28" s="44">
        <f t="shared" si="0"/>
        <v>0</v>
      </c>
      <c r="E28" s="16">
        <f t="shared" si="0"/>
        <v>0</v>
      </c>
      <c r="F28" s="272">
        <f t="shared" si="0"/>
        <v>0</v>
      </c>
      <c r="G28" s="16">
        <f t="shared" si="1"/>
        <v>0</v>
      </c>
      <c r="H28" s="11">
        <f t="shared" si="8"/>
        <v>0</v>
      </c>
      <c r="I28" s="20">
        <f t="shared" si="7"/>
        <v>0</v>
      </c>
      <c r="J28" s="7">
        <f t="shared" si="9"/>
        <v>0</v>
      </c>
      <c r="K28" s="21">
        <f t="shared" si="2"/>
        <v>0</v>
      </c>
      <c r="L28" s="8">
        <f t="shared" si="10"/>
        <v>0</v>
      </c>
      <c r="M28" s="20">
        <f t="shared" si="3"/>
        <v>0</v>
      </c>
      <c r="N28" s="8">
        <f t="shared" si="4"/>
        <v>0</v>
      </c>
      <c r="O28" s="21">
        <f t="shared" si="5"/>
        <v>0</v>
      </c>
      <c r="P28" s="8">
        <f t="shared" si="6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42">
        <v>21</v>
      </c>
      <c r="C29" s="43">
        <f t="shared" si="0"/>
        <v>0</v>
      </c>
      <c r="D29" s="44">
        <f t="shared" si="0"/>
        <v>0</v>
      </c>
      <c r="E29" s="16">
        <f t="shared" si="0"/>
        <v>0</v>
      </c>
      <c r="F29" s="272">
        <f t="shared" si="0"/>
        <v>0</v>
      </c>
      <c r="G29" s="16">
        <f t="shared" si="1"/>
        <v>0</v>
      </c>
      <c r="H29" s="11">
        <f t="shared" si="8"/>
        <v>0</v>
      </c>
      <c r="I29" s="20">
        <f t="shared" si="7"/>
        <v>0</v>
      </c>
      <c r="J29" s="7">
        <f t="shared" si="9"/>
        <v>0</v>
      </c>
      <c r="K29" s="21">
        <f t="shared" si="2"/>
        <v>0</v>
      </c>
      <c r="L29" s="8">
        <f t="shared" si="10"/>
        <v>0</v>
      </c>
      <c r="M29" s="20">
        <f t="shared" si="3"/>
        <v>0</v>
      </c>
      <c r="N29" s="8">
        <f t="shared" si="4"/>
        <v>0</v>
      </c>
      <c r="O29" s="21">
        <f t="shared" si="5"/>
        <v>0</v>
      </c>
      <c r="P29" s="8">
        <f t="shared" si="6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42">
        <v>22</v>
      </c>
      <c r="C30" s="43">
        <f t="shared" si="0"/>
        <v>0</v>
      </c>
      <c r="D30" s="44">
        <f t="shared" si="0"/>
        <v>0</v>
      </c>
      <c r="E30" s="16">
        <f t="shared" si="0"/>
        <v>0</v>
      </c>
      <c r="F30" s="272">
        <f t="shared" si="0"/>
        <v>0</v>
      </c>
      <c r="G30" s="16">
        <f t="shared" si="1"/>
        <v>0</v>
      </c>
      <c r="H30" s="11">
        <f t="shared" si="8"/>
        <v>0</v>
      </c>
      <c r="I30" s="20">
        <f t="shared" si="7"/>
        <v>0</v>
      </c>
      <c r="J30" s="7">
        <f t="shared" si="9"/>
        <v>0</v>
      </c>
      <c r="K30" s="21">
        <f t="shared" si="2"/>
        <v>0</v>
      </c>
      <c r="L30" s="8">
        <f t="shared" si="10"/>
        <v>0</v>
      </c>
      <c r="M30" s="20">
        <f t="shared" si="3"/>
        <v>0</v>
      </c>
      <c r="N30" s="8">
        <f t="shared" si="4"/>
        <v>0</v>
      </c>
      <c r="O30" s="21">
        <f t="shared" si="5"/>
        <v>0</v>
      </c>
      <c r="P30" s="8">
        <f t="shared" si="6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42">
        <v>23</v>
      </c>
      <c r="C31" s="43">
        <f t="shared" si="0"/>
        <v>0</v>
      </c>
      <c r="D31" s="44">
        <f t="shared" si="0"/>
        <v>0</v>
      </c>
      <c r="E31" s="16">
        <f t="shared" si="0"/>
        <v>0</v>
      </c>
      <c r="F31" s="272">
        <f t="shared" si="0"/>
        <v>0</v>
      </c>
      <c r="G31" s="16">
        <f t="shared" si="1"/>
        <v>0</v>
      </c>
      <c r="H31" s="11">
        <f t="shared" si="8"/>
        <v>0</v>
      </c>
      <c r="I31" s="20">
        <f t="shared" si="7"/>
        <v>0</v>
      </c>
      <c r="J31" s="7">
        <f t="shared" si="9"/>
        <v>0</v>
      </c>
      <c r="K31" s="21">
        <f t="shared" si="2"/>
        <v>0</v>
      </c>
      <c r="L31" s="8">
        <f t="shared" si="10"/>
        <v>0</v>
      </c>
      <c r="M31" s="20">
        <f t="shared" si="3"/>
        <v>0</v>
      </c>
      <c r="N31" s="8">
        <f t="shared" si="4"/>
        <v>0</v>
      </c>
      <c r="O31" s="21">
        <f t="shared" si="5"/>
        <v>0</v>
      </c>
      <c r="P31" s="8">
        <f t="shared" si="6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42">
        <v>24</v>
      </c>
      <c r="C32" s="43">
        <f t="shared" si="0"/>
        <v>0</v>
      </c>
      <c r="D32" s="44">
        <f t="shared" si="0"/>
        <v>0</v>
      </c>
      <c r="E32" s="16">
        <f t="shared" si="0"/>
        <v>0</v>
      </c>
      <c r="F32" s="272">
        <f t="shared" si="0"/>
        <v>0</v>
      </c>
      <c r="G32" s="16">
        <f t="shared" si="1"/>
        <v>0</v>
      </c>
      <c r="H32" s="11">
        <f t="shared" si="8"/>
        <v>0</v>
      </c>
      <c r="I32" s="20">
        <f t="shared" si="7"/>
        <v>0</v>
      </c>
      <c r="J32" s="7">
        <f t="shared" si="9"/>
        <v>0</v>
      </c>
      <c r="K32" s="21">
        <f t="shared" si="2"/>
        <v>0</v>
      </c>
      <c r="L32" s="8">
        <f t="shared" si="10"/>
        <v>0</v>
      </c>
      <c r="M32" s="20">
        <f t="shared" si="3"/>
        <v>0</v>
      </c>
      <c r="N32" s="8">
        <f t="shared" si="4"/>
        <v>0</v>
      </c>
      <c r="O32" s="21">
        <f t="shared" si="5"/>
        <v>0</v>
      </c>
      <c r="P32" s="8">
        <f t="shared" si="6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42">
        <v>25</v>
      </c>
      <c r="C33" s="43">
        <f t="shared" si="0"/>
        <v>0</v>
      </c>
      <c r="D33" s="44">
        <f t="shared" si="0"/>
        <v>0</v>
      </c>
      <c r="E33" s="16">
        <f t="shared" si="0"/>
        <v>0</v>
      </c>
      <c r="F33" s="272">
        <f t="shared" si="0"/>
        <v>0</v>
      </c>
      <c r="G33" s="16">
        <f t="shared" si="1"/>
        <v>0</v>
      </c>
      <c r="H33" s="11">
        <f t="shared" si="8"/>
        <v>0</v>
      </c>
      <c r="I33" s="20">
        <f t="shared" si="7"/>
        <v>0</v>
      </c>
      <c r="J33" s="7">
        <f t="shared" si="9"/>
        <v>0</v>
      </c>
      <c r="K33" s="21">
        <f t="shared" si="2"/>
        <v>0</v>
      </c>
      <c r="L33" s="8">
        <f t="shared" si="10"/>
        <v>0</v>
      </c>
      <c r="M33" s="20">
        <f t="shared" si="3"/>
        <v>0</v>
      </c>
      <c r="N33" s="8">
        <f t="shared" si="4"/>
        <v>0</v>
      </c>
      <c r="O33" s="21">
        <f t="shared" si="5"/>
        <v>0</v>
      </c>
      <c r="P33" s="8">
        <f t="shared" si="6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42">
        <v>26</v>
      </c>
      <c r="C34" s="43">
        <f t="shared" si="0"/>
        <v>0</v>
      </c>
      <c r="D34" s="44">
        <f t="shared" si="0"/>
        <v>0</v>
      </c>
      <c r="E34" s="16">
        <f t="shared" si="0"/>
        <v>0</v>
      </c>
      <c r="F34" s="272">
        <f t="shared" si="0"/>
        <v>0</v>
      </c>
      <c r="G34" s="16">
        <f t="shared" si="1"/>
        <v>0</v>
      </c>
      <c r="H34" s="11">
        <f t="shared" si="8"/>
        <v>0</v>
      </c>
      <c r="I34" s="20">
        <f t="shared" si="7"/>
        <v>0</v>
      </c>
      <c r="J34" s="7">
        <f t="shared" si="9"/>
        <v>0</v>
      </c>
      <c r="K34" s="21">
        <f t="shared" si="2"/>
        <v>0</v>
      </c>
      <c r="L34" s="8">
        <f t="shared" si="10"/>
        <v>0</v>
      </c>
      <c r="M34" s="20">
        <f t="shared" si="3"/>
        <v>0</v>
      </c>
      <c r="N34" s="8">
        <f t="shared" si="4"/>
        <v>0</v>
      </c>
      <c r="O34" s="21">
        <f t="shared" si="5"/>
        <v>0</v>
      </c>
      <c r="P34" s="8">
        <f t="shared" si="6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42">
        <v>27</v>
      </c>
      <c r="C35" s="43">
        <f t="shared" si="0"/>
        <v>0</v>
      </c>
      <c r="D35" s="44">
        <f t="shared" si="0"/>
        <v>0</v>
      </c>
      <c r="E35" s="16">
        <f t="shared" si="0"/>
        <v>0</v>
      </c>
      <c r="F35" s="272">
        <f t="shared" si="0"/>
        <v>0</v>
      </c>
      <c r="G35" s="16">
        <f t="shared" si="1"/>
        <v>0</v>
      </c>
      <c r="H35" s="11">
        <f t="shared" si="8"/>
        <v>0</v>
      </c>
      <c r="I35" s="20">
        <f t="shared" si="7"/>
        <v>0</v>
      </c>
      <c r="J35" s="7">
        <f t="shared" si="9"/>
        <v>0</v>
      </c>
      <c r="K35" s="21">
        <f t="shared" si="2"/>
        <v>0</v>
      </c>
      <c r="L35" s="8">
        <f t="shared" si="10"/>
        <v>0</v>
      </c>
      <c r="M35" s="20">
        <f t="shared" si="3"/>
        <v>0</v>
      </c>
      <c r="N35" s="8">
        <f t="shared" si="4"/>
        <v>0</v>
      </c>
      <c r="O35" s="21">
        <f t="shared" si="5"/>
        <v>0</v>
      </c>
      <c r="P35" s="8">
        <f t="shared" si="6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42">
        <v>28</v>
      </c>
      <c r="C36" s="43">
        <f t="shared" si="0"/>
        <v>0</v>
      </c>
      <c r="D36" s="44">
        <f t="shared" si="0"/>
        <v>0</v>
      </c>
      <c r="E36" s="16">
        <f t="shared" si="0"/>
        <v>0</v>
      </c>
      <c r="F36" s="272">
        <f t="shared" si="0"/>
        <v>0</v>
      </c>
      <c r="G36" s="16">
        <f t="shared" si="1"/>
        <v>0</v>
      </c>
      <c r="H36" s="11">
        <f t="shared" si="8"/>
        <v>0</v>
      </c>
      <c r="I36" s="20">
        <f t="shared" si="7"/>
        <v>0</v>
      </c>
      <c r="J36" s="7">
        <f t="shared" si="9"/>
        <v>0</v>
      </c>
      <c r="K36" s="21">
        <f t="shared" si="2"/>
        <v>0</v>
      </c>
      <c r="L36" s="8">
        <f t="shared" si="10"/>
        <v>0</v>
      </c>
      <c r="M36" s="20">
        <f t="shared" si="3"/>
        <v>0</v>
      </c>
      <c r="N36" s="8">
        <f t="shared" si="4"/>
        <v>0</v>
      </c>
      <c r="O36" s="21">
        <f t="shared" si="5"/>
        <v>0</v>
      </c>
      <c r="P36" s="8">
        <f t="shared" si="6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42">
        <v>29</v>
      </c>
      <c r="C37" s="43">
        <f t="shared" si="0"/>
        <v>0</v>
      </c>
      <c r="D37" s="44">
        <f t="shared" si="0"/>
        <v>0</v>
      </c>
      <c r="E37" s="16">
        <f t="shared" si="0"/>
        <v>0</v>
      </c>
      <c r="F37" s="272">
        <f t="shared" si="0"/>
        <v>0</v>
      </c>
      <c r="G37" s="16">
        <f t="shared" si="1"/>
        <v>0</v>
      </c>
      <c r="H37" s="11">
        <f t="shared" si="8"/>
        <v>0</v>
      </c>
      <c r="I37" s="20">
        <f t="shared" si="7"/>
        <v>0</v>
      </c>
      <c r="J37" s="7">
        <f t="shared" si="9"/>
        <v>0</v>
      </c>
      <c r="K37" s="21">
        <f t="shared" si="2"/>
        <v>0</v>
      </c>
      <c r="L37" s="8">
        <f t="shared" si="10"/>
        <v>0</v>
      </c>
      <c r="M37" s="20">
        <f t="shared" si="3"/>
        <v>0</v>
      </c>
      <c r="N37" s="8">
        <f t="shared" si="4"/>
        <v>0</v>
      </c>
      <c r="O37" s="21">
        <f t="shared" si="5"/>
        <v>0</v>
      </c>
      <c r="P37" s="8">
        <f t="shared" si="6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42">
        <v>30</v>
      </c>
      <c r="C38" s="43">
        <f t="shared" si="0"/>
        <v>0</v>
      </c>
      <c r="D38" s="44">
        <f t="shared" si="0"/>
        <v>0</v>
      </c>
      <c r="E38" s="16">
        <f t="shared" si="0"/>
        <v>0</v>
      </c>
      <c r="F38" s="272">
        <f t="shared" si="0"/>
        <v>0</v>
      </c>
      <c r="G38" s="16">
        <f t="shared" si="1"/>
        <v>0</v>
      </c>
      <c r="H38" s="11">
        <f t="shared" si="8"/>
        <v>0</v>
      </c>
      <c r="I38" s="20">
        <f t="shared" si="7"/>
        <v>0</v>
      </c>
      <c r="J38" s="7">
        <f t="shared" si="9"/>
        <v>0</v>
      </c>
      <c r="K38" s="21">
        <f t="shared" si="2"/>
        <v>0</v>
      </c>
      <c r="L38" s="8">
        <f t="shared" si="10"/>
        <v>0</v>
      </c>
      <c r="M38" s="20">
        <f t="shared" si="3"/>
        <v>0</v>
      </c>
      <c r="N38" s="8">
        <f t="shared" si="4"/>
        <v>0</v>
      </c>
      <c r="O38" s="21">
        <f t="shared" si="5"/>
        <v>0</v>
      </c>
      <c r="P38" s="8">
        <f t="shared" si="6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42">
        <v>31</v>
      </c>
      <c r="C39" s="43">
        <f t="shared" si="0"/>
        <v>0</v>
      </c>
      <c r="D39" s="44">
        <f t="shared" si="0"/>
        <v>0</v>
      </c>
      <c r="E39" s="16">
        <f t="shared" si="0"/>
        <v>0</v>
      </c>
      <c r="F39" s="272">
        <f t="shared" si="0"/>
        <v>0</v>
      </c>
      <c r="G39" s="16">
        <f t="shared" si="1"/>
        <v>0</v>
      </c>
      <c r="H39" s="11">
        <f t="shared" si="8"/>
        <v>0</v>
      </c>
      <c r="I39" s="20">
        <f t="shared" si="7"/>
        <v>0</v>
      </c>
      <c r="J39" s="7">
        <f t="shared" si="9"/>
        <v>0</v>
      </c>
      <c r="K39" s="21">
        <f t="shared" si="2"/>
        <v>0</v>
      </c>
      <c r="L39" s="8">
        <f t="shared" si="10"/>
        <v>0</v>
      </c>
      <c r="M39" s="20">
        <f t="shared" si="3"/>
        <v>0</v>
      </c>
      <c r="N39" s="8">
        <f t="shared" si="4"/>
        <v>0</v>
      </c>
      <c r="O39" s="21">
        <f t="shared" si="5"/>
        <v>0</v>
      </c>
      <c r="P39" s="8">
        <f t="shared" si="6"/>
        <v>0</v>
      </c>
      <c r="R39" s="5"/>
      <c r="S39" s="6"/>
      <c r="T39" s="1"/>
      <c r="U39" s="1"/>
      <c r="V39" s="1"/>
      <c r="W39" s="1"/>
      <c r="X39" s="1"/>
      <c r="Y39" s="1">
        <v>0</v>
      </c>
    </row>
    <row r="40" spans="2:25" ht="22.5" customHeight="1" thickBot="1" x14ac:dyDescent="0.25">
      <c r="B40" s="42">
        <v>32</v>
      </c>
      <c r="C40" s="43">
        <f t="shared" si="0"/>
        <v>0</v>
      </c>
      <c r="D40" s="44">
        <f t="shared" si="0"/>
        <v>0</v>
      </c>
      <c r="E40" s="16">
        <f t="shared" si="0"/>
        <v>0</v>
      </c>
      <c r="F40" s="272">
        <f t="shared" si="0"/>
        <v>0</v>
      </c>
      <c r="G40" s="16">
        <f t="shared" si="1"/>
        <v>0</v>
      </c>
      <c r="H40" s="11">
        <f t="shared" si="8"/>
        <v>0</v>
      </c>
      <c r="I40" s="20">
        <f t="shared" si="7"/>
        <v>0</v>
      </c>
      <c r="J40" s="7">
        <f t="shared" si="9"/>
        <v>0</v>
      </c>
      <c r="K40" s="21">
        <f t="shared" si="2"/>
        <v>0</v>
      </c>
      <c r="L40" s="8">
        <f t="shared" si="10"/>
        <v>0</v>
      </c>
      <c r="M40" s="20">
        <f t="shared" si="3"/>
        <v>0</v>
      </c>
      <c r="N40" s="8">
        <f t="shared" si="4"/>
        <v>0</v>
      </c>
      <c r="O40" s="21">
        <f t="shared" si="5"/>
        <v>0</v>
      </c>
      <c r="P40" s="8">
        <f t="shared" si="6"/>
        <v>0</v>
      </c>
      <c r="R40" s="5"/>
      <c r="S40" s="6"/>
      <c r="T40" s="1"/>
      <c r="U40" s="1"/>
      <c r="V40" s="1"/>
      <c r="W40" s="1"/>
      <c r="X40" s="1"/>
      <c r="Y40" s="1">
        <v>0</v>
      </c>
    </row>
    <row r="41" spans="2:25" ht="22.5" customHeight="1" thickBot="1" x14ac:dyDescent="0.3">
      <c r="B41" s="48">
        <f>+R41</f>
        <v>0</v>
      </c>
      <c r="C41" s="49"/>
      <c r="D41" s="279" t="s">
        <v>263</v>
      </c>
      <c r="E41" s="13">
        <f>+U41</f>
        <v>0</v>
      </c>
      <c r="F41" s="50">
        <f>+T41</f>
        <v>0</v>
      </c>
      <c r="G41" s="51">
        <f t="shared" si="1"/>
        <v>0</v>
      </c>
      <c r="H41" s="14">
        <f>SUM(H8:H40)</f>
        <v>0</v>
      </c>
      <c r="I41" s="52">
        <f t="shared" si="7"/>
        <v>0</v>
      </c>
      <c r="J41" s="14">
        <f>SUM(J8:J40)</f>
        <v>0</v>
      </c>
      <c r="K41" s="52">
        <f t="shared" si="2"/>
        <v>0</v>
      </c>
      <c r="L41" s="12">
        <f>SUM(L8:L40)</f>
        <v>0</v>
      </c>
      <c r="M41" s="53">
        <f t="shared" si="3"/>
        <v>0</v>
      </c>
      <c r="N41" s="14">
        <f>SUM(N8:N40)</f>
        <v>0</v>
      </c>
      <c r="O41" s="52">
        <f>+IF(E41=0,0,P41/E41)</f>
        <v>0</v>
      </c>
      <c r="P41" s="12">
        <f>SUM(P8:P40)</f>
        <v>0</v>
      </c>
      <c r="R41" s="45"/>
      <c r="S41" s="24"/>
    </row>
    <row r="42" spans="2:25" ht="22.5" customHeight="1" x14ac:dyDescent="0.2">
      <c r="B42" s="117">
        <f t="shared" ref="B42:B44" si="11">+Q42</f>
        <v>0</v>
      </c>
      <c r="C42" s="118"/>
      <c r="D42" s="142" t="str">
        <f>+S42</f>
        <v>Moms</v>
      </c>
      <c r="E42" s="120" t="str">
        <f t="shared" ref="E42" si="12">+T42</f>
        <v>%</v>
      </c>
      <c r="F42" s="121">
        <f>+U42</f>
        <v>25</v>
      </c>
      <c r="G42" s="16"/>
      <c r="H42" s="122"/>
      <c r="I42" s="123"/>
      <c r="J42" s="22">
        <f>+J41*F42/100</f>
        <v>0</v>
      </c>
      <c r="K42" s="123"/>
      <c r="L42" s="8">
        <f>+L41*F42/100</f>
        <v>0</v>
      </c>
      <c r="M42" s="123"/>
      <c r="N42" s="8">
        <f>+N41*F42/100</f>
        <v>0</v>
      </c>
      <c r="O42" s="195">
        <f>+P41*F42/100</f>
        <v>0</v>
      </c>
      <c r="P42" s="204"/>
      <c r="Q42" s="116"/>
      <c r="S42" s="104" t="s">
        <v>52</v>
      </c>
      <c r="T42" t="s">
        <v>18</v>
      </c>
      <c r="U42" s="1">
        <v>25</v>
      </c>
    </row>
    <row r="43" spans="2:25" ht="22.5" customHeight="1" thickBot="1" x14ac:dyDescent="0.25">
      <c r="B43" s="112">
        <f t="shared" si="11"/>
        <v>0</v>
      </c>
      <c r="C43" s="113"/>
      <c r="D43" s="17">
        <f>+R43</f>
        <v>0</v>
      </c>
      <c r="E43" s="109">
        <f t="shared" ref="E43:E44" si="13">+T43</f>
        <v>0</v>
      </c>
      <c r="F43" s="149">
        <f>+S43</f>
        <v>0</v>
      </c>
      <c r="G43" s="18"/>
      <c r="H43" s="10">
        <f>+E43*G43</f>
        <v>0</v>
      </c>
      <c r="I43" s="114"/>
      <c r="J43" s="4">
        <f>+I43*E43</f>
        <v>0</v>
      </c>
      <c r="K43" s="115"/>
      <c r="L43" s="19">
        <f>+K43*E43</f>
        <v>0</v>
      </c>
      <c r="M43" s="114"/>
      <c r="N43" s="19">
        <f>+M43*E43</f>
        <v>0</v>
      </c>
      <c r="O43" s="115"/>
      <c r="P43" s="206">
        <f>+N43+L43+J43</f>
        <v>0</v>
      </c>
      <c r="Q43" s="116"/>
      <c r="U43" s="1"/>
    </row>
    <row r="44" spans="2:25" ht="22.5" customHeight="1" thickBot="1" x14ac:dyDescent="0.3">
      <c r="B44" s="150">
        <f t="shared" si="11"/>
        <v>0</v>
      </c>
      <c r="C44" s="151"/>
      <c r="D44" s="152" t="s">
        <v>237</v>
      </c>
      <c r="E44" s="153">
        <f t="shared" si="13"/>
        <v>0</v>
      </c>
      <c r="F44" s="154">
        <f>+S44</f>
        <v>0</v>
      </c>
      <c r="G44" s="155">
        <f>+U44*$H$4</f>
        <v>0</v>
      </c>
      <c r="H44" s="156">
        <f>SUM(H42:H42)</f>
        <v>0</v>
      </c>
      <c r="I44" s="157"/>
      <c r="J44" s="158">
        <f>SUM(J41:J42)</f>
        <v>0</v>
      </c>
      <c r="K44" s="159"/>
      <c r="L44" s="160">
        <f>SUM(L41:L42)</f>
        <v>0</v>
      </c>
      <c r="M44" s="157"/>
      <c r="N44" s="156">
        <f>SUM(N41:N42)</f>
        <v>0</v>
      </c>
      <c r="O44" s="159"/>
      <c r="P44" s="160">
        <f>+J44+L44+N44</f>
        <v>0</v>
      </c>
      <c r="Q44" s="116"/>
    </row>
  </sheetData>
  <mergeCells count="17">
    <mergeCell ref="B4:C4"/>
    <mergeCell ref="E4:G4"/>
    <mergeCell ref="E2:J2"/>
    <mergeCell ref="M2:N2"/>
    <mergeCell ref="O2:P2"/>
    <mergeCell ref="B3:C3"/>
    <mergeCell ref="E3:G3"/>
    <mergeCell ref="I6:J6"/>
    <mergeCell ref="K6:L6"/>
    <mergeCell ref="M6:N6"/>
    <mergeCell ref="O6:P6"/>
    <mergeCell ref="B6:B7"/>
    <mergeCell ref="C6:C7"/>
    <mergeCell ref="D6:D7"/>
    <mergeCell ref="E6:E7"/>
    <mergeCell ref="F6:F7"/>
    <mergeCell ref="G6:H6"/>
  </mergeCells>
  <conditionalFormatting sqref="H3">
    <cfRule type="cellIs" dxfId="0" priority="2" stopIfTrue="1" operator="greaterThan">
      <formula>0</formula>
    </cfRule>
  </conditionalFormatting>
  <conditionalFormatting sqref="K8">
    <cfRule type="cellIs" priority="1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1" fitToHeight="100" orientation="landscape" r:id="rId1"/>
  <headerFooter alignWithMargins="0">
    <oddFooter>&amp;LMolio Prisdata, &amp;A&amp;RSide &amp;P af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CE00-8A4F-BF4A-B49B-7B1D350D03D7}">
  <sheetPr>
    <pageSetUpPr fitToPage="1"/>
  </sheetPr>
  <dimension ref="B1:P51"/>
  <sheetViews>
    <sheetView showZeros="0" zoomScale="90" zoomScaleNormal="90" zoomScaleSheetLayoutView="85" workbookViewId="0">
      <pane ySplit="8" topLeftCell="A9" activePane="bottomLeft" state="frozen"/>
      <selection activeCell="N12" sqref="N12"/>
      <selection pane="bottomLeft" activeCell="K9" sqref="K9"/>
    </sheetView>
  </sheetViews>
  <sheetFormatPr defaultColWidth="9.140625" defaultRowHeight="17.25" customHeight="1" x14ac:dyDescent="0.2"/>
  <cols>
    <col min="1" max="1" width="1.85546875" style="348" customWidth="1"/>
    <col min="2" max="2" width="5.7109375" style="348" customWidth="1"/>
    <col min="3" max="3" width="12.7109375" style="348" customWidth="1"/>
    <col min="4" max="4" width="62.42578125" style="348" bestFit="1" customWidth="1"/>
    <col min="5" max="7" width="12.7109375" style="348" customWidth="1"/>
    <col min="8" max="8" width="15.7109375" style="348" customWidth="1"/>
    <col min="9" max="9" width="2" style="348" customWidth="1"/>
    <col min="10" max="10" width="12.7109375" style="348" customWidth="1"/>
    <col min="11" max="11" width="16.7109375" style="348" bestFit="1" customWidth="1"/>
    <col min="12" max="12" width="60.7109375" style="348" customWidth="1"/>
    <col min="13" max="15" width="12.7109375" style="348" customWidth="1"/>
    <col min="16" max="16384" width="9.140625" style="348"/>
  </cols>
  <sheetData>
    <row r="1" spans="2:16" ht="5.0999999999999996" customHeight="1" x14ac:dyDescent="0.2"/>
    <row r="2" spans="2:16" ht="30" customHeight="1" thickBot="1" x14ac:dyDescent="0.25">
      <c r="F2" s="349"/>
      <c r="G2" s="470" t="s">
        <v>277</v>
      </c>
      <c r="H2" s="470"/>
      <c r="I2" s="350"/>
    </row>
    <row r="3" spans="2:16" ht="22.5" customHeight="1" x14ac:dyDescent="0.25">
      <c r="B3" s="458" t="s">
        <v>13</v>
      </c>
      <c r="C3" s="459"/>
      <c r="D3" s="378"/>
      <c r="E3" s="379" t="s">
        <v>238</v>
      </c>
      <c r="F3" s="380"/>
      <c r="G3" s="381" t="s">
        <v>25</v>
      </c>
      <c r="H3" s="380"/>
      <c r="J3" s="382" t="s">
        <v>276</v>
      </c>
    </row>
    <row r="4" spans="2:16" ht="22.5" customHeight="1" thickBot="1" x14ac:dyDescent="0.3">
      <c r="B4" s="460" t="s">
        <v>14</v>
      </c>
      <c r="C4" s="461"/>
      <c r="D4" s="383"/>
      <c r="E4" s="384" t="s">
        <v>15</v>
      </c>
      <c r="F4" s="385"/>
      <c r="G4" s="386" t="s">
        <v>30</v>
      </c>
      <c r="H4" s="385"/>
    </row>
    <row r="5" spans="2:16" ht="22.5" customHeight="1" thickBot="1" x14ac:dyDescent="0.3">
      <c r="B5" s="462" t="s">
        <v>255</v>
      </c>
      <c r="C5" s="463"/>
      <c r="D5" s="387"/>
      <c r="E5" s="388" t="s">
        <v>27</v>
      </c>
      <c r="F5" s="389"/>
      <c r="G5" s="390" t="s">
        <v>57</v>
      </c>
      <c r="H5" s="391"/>
      <c r="J5" s="464" t="s">
        <v>285</v>
      </c>
      <c r="K5" s="466" t="str">
        <f>C7</f>
        <v>Prisnr.</v>
      </c>
      <c r="L5" s="466" t="str">
        <f>D7</f>
        <v>Beskrivelse</v>
      </c>
      <c r="M5" s="466" t="s">
        <v>20</v>
      </c>
      <c r="N5" s="466" t="s">
        <v>9</v>
      </c>
      <c r="O5" s="468" t="s">
        <v>286</v>
      </c>
    </row>
    <row r="6" spans="2:16" ht="12.75" customHeight="1" thickBot="1" x14ac:dyDescent="0.3">
      <c r="B6" s="351"/>
      <c r="C6" s="351"/>
      <c r="D6" s="352"/>
      <c r="E6" s="353"/>
      <c r="F6" s="352"/>
      <c r="G6" s="353"/>
      <c r="H6" s="352"/>
      <c r="J6" s="465"/>
      <c r="K6" s="467"/>
      <c r="L6" s="467"/>
      <c r="M6" s="467"/>
      <c r="N6" s="467"/>
      <c r="O6" s="469"/>
    </row>
    <row r="7" spans="2:16" ht="24.95" customHeight="1" thickBot="1" x14ac:dyDescent="0.25">
      <c r="B7" s="354" t="s">
        <v>19</v>
      </c>
      <c r="C7" s="355" t="s">
        <v>279</v>
      </c>
      <c r="D7" s="356" t="s">
        <v>230</v>
      </c>
      <c r="E7" s="357" t="s">
        <v>20</v>
      </c>
      <c r="F7" s="358" t="s">
        <v>9</v>
      </c>
      <c r="G7" s="359" t="s">
        <v>241</v>
      </c>
      <c r="H7" s="360" t="s">
        <v>28</v>
      </c>
      <c r="J7" s="392" t="s">
        <v>2</v>
      </c>
      <c r="K7" s="393" t="s">
        <v>3</v>
      </c>
      <c r="L7" s="393" t="s">
        <v>4</v>
      </c>
      <c r="M7" s="393" t="s">
        <v>5</v>
      </c>
      <c r="N7" s="393" t="s">
        <v>6</v>
      </c>
      <c r="O7" s="394" t="s">
        <v>7</v>
      </c>
      <c r="P7" s="361"/>
    </row>
    <row r="8" spans="2:16" ht="22.5" customHeight="1" thickBot="1" x14ac:dyDescent="0.25">
      <c r="B8" s="362"/>
      <c r="C8" s="363"/>
      <c r="D8" s="364"/>
      <c r="E8" s="365"/>
      <c r="F8" s="366"/>
      <c r="G8" s="367"/>
      <c r="H8" s="368"/>
      <c r="K8" s="395" t="s">
        <v>26</v>
      </c>
    </row>
    <row r="9" spans="2:16" ht="22.5" customHeight="1" thickBot="1" x14ac:dyDescent="0.25">
      <c r="B9" s="396">
        <v>1</v>
      </c>
      <c r="C9" s="397">
        <f t="shared" ref="C9:F48" si="0">+K9</f>
        <v>0</v>
      </c>
      <c r="D9" s="398">
        <f t="shared" si="0"/>
        <v>0</v>
      </c>
      <c r="E9" s="399">
        <f t="shared" si="0"/>
        <v>0</v>
      </c>
      <c r="F9" s="400">
        <f t="shared" si="0"/>
        <v>0</v>
      </c>
      <c r="G9" s="401">
        <f t="shared" ref="G9:G48" si="1">+O9*J9</f>
        <v>0</v>
      </c>
      <c r="H9" s="402">
        <f t="shared" ref="H9:H48" si="2">F9*G9</f>
        <v>0</v>
      </c>
      <c r="J9" s="403">
        <v>1</v>
      </c>
      <c r="K9" s="404"/>
      <c r="L9" s="405"/>
      <c r="M9" s="405"/>
      <c r="N9" s="405"/>
      <c r="O9" s="405"/>
    </row>
    <row r="10" spans="2:16" ht="22.5" customHeight="1" x14ac:dyDescent="0.2">
      <c r="B10" s="396">
        <v>2</v>
      </c>
      <c r="C10" s="397">
        <f t="shared" si="0"/>
        <v>0</v>
      </c>
      <c r="D10" s="398">
        <f t="shared" si="0"/>
        <v>0</v>
      </c>
      <c r="E10" s="399">
        <f t="shared" si="0"/>
        <v>0</v>
      </c>
      <c r="F10" s="400">
        <f t="shared" si="0"/>
        <v>0</v>
      </c>
      <c r="G10" s="401">
        <f t="shared" si="1"/>
        <v>0</v>
      </c>
      <c r="H10" s="402">
        <f t="shared" si="2"/>
        <v>0</v>
      </c>
      <c r="J10" s="403">
        <v>1</v>
      </c>
      <c r="K10" s="405"/>
      <c r="L10" s="405"/>
      <c r="M10" s="405"/>
      <c r="N10" s="405"/>
      <c r="O10" s="406"/>
    </row>
    <row r="11" spans="2:16" ht="22.5" customHeight="1" x14ac:dyDescent="0.2">
      <c r="B11" s="396">
        <v>3</v>
      </c>
      <c r="C11" s="397">
        <f t="shared" si="0"/>
        <v>0</v>
      </c>
      <c r="D11" s="398">
        <f t="shared" si="0"/>
        <v>0</v>
      </c>
      <c r="E11" s="399">
        <f t="shared" si="0"/>
        <v>0</v>
      </c>
      <c r="F11" s="400">
        <f t="shared" si="0"/>
        <v>0</v>
      </c>
      <c r="G11" s="401">
        <f t="shared" si="1"/>
        <v>0</v>
      </c>
      <c r="H11" s="402">
        <f t="shared" si="2"/>
        <v>0</v>
      </c>
      <c r="J11" s="403">
        <v>1</v>
      </c>
      <c r="K11" s="405"/>
      <c r="L11" s="405"/>
      <c r="M11" s="405"/>
      <c r="N11" s="405"/>
      <c r="O11" s="406"/>
    </row>
    <row r="12" spans="2:16" ht="22.5" customHeight="1" x14ac:dyDescent="0.2">
      <c r="B12" s="396">
        <v>4</v>
      </c>
      <c r="C12" s="397">
        <f t="shared" si="0"/>
        <v>0</v>
      </c>
      <c r="D12" s="398">
        <f t="shared" si="0"/>
        <v>0</v>
      </c>
      <c r="E12" s="399">
        <f t="shared" si="0"/>
        <v>0</v>
      </c>
      <c r="F12" s="400">
        <f t="shared" si="0"/>
        <v>0</v>
      </c>
      <c r="G12" s="401">
        <f t="shared" si="1"/>
        <v>0</v>
      </c>
      <c r="H12" s="402">
        <f t="shared" si="2"/>
        <v>0</v>
      </c>
      <c r="J12" s="403">
        <v>1</v>
      </c>
      <c r="K12" s="405"/>
      <c r="L12" s="405"/>
      <c r="M12" s="405"/>
      <c r="N12" s="405"/>
      <c r="O12" s="405"/>
    </row>
    <row r="13" spans="2:16" ht="22.5" customHeight="1" x14ac:dyDescent="0.2">
      <c r="B13" s="396">
        <v>5</v>
      </c>
      <c r="C13" s="397">
        <f t="shared" si="0"/>
        <v>0</v>
      </c>
      <c r="D13" s="398">
        <f t="shared" si="0"/>
        <v>0</v>
      </c>
      <c r="E13" s="399">
        <f t="shared" si="0"/>
        <v>0</v>
      </c>
      <c r="F13" s="400">
        <f t="shared" si="0"/>
        <v>0</v>
      </c>
      <c r="G13" s="401">
        <f t="shared" si="1"/>
        <v>0</v>
      </c>
      <c r="H13" s="402">
        <f t="shared" si="2"/>
        <v>0</v>
      </c>
      <c r="J13" s="403">
        <v>1</v>
      </c>
      <c r="K13" s="405"/>
      <c r="L13" s="405"/>
      <c r="M13" s="405"/>
      <c r="N13" s="405"/>
      <c r="O13" s="405"/>
    </row>
    <row r="14" spans="2:16" ht="22.5" customHeight="1" x14ac:dyDescent="0.2">
      <c r="B14" s="396">
        <v>6</v>
      </c>
      <c r="C14" s="397">
        <f t="shared" si="0"/>
        <v>0</v>
      </c>
      <c r="D14" s="398">
        <f t="shared" si="0"/>
        <v>0</v>
      </c>
      <c r="E14" s="399">
        <f t="shared" si="0"/>
        <v>0</v>
      </c>
      <c r="F14" s="400">
        <f t="shared" si="0"/>
        <v>0</v>
      </c>
      <c r="G14" s="401">
        <f t="shared" si="1"/>
        <v>0</v>
      </c>
      <c r="H14" s="402">
        <f t="shared" si="2"/>
        <v>0</v>
      </c>
      <c r="J14" s="403">
        <v>1</v>
      </c>
      <c r="K14" s="405"/>
      <c r="L14" s="405"/>
      <c r="M14" s="405"/>
      <c r="N14" s="405"/>
      <c r="O14" s="405"/>
    </row>
    <row r="15" spans="2:16" ht="22.5" customHeight="1" x14ac:dyDescent="0.2">
      <c r="B15" s="396">
        <v>7</v>
      </c>
      <c r="C15" s="397">
        <f t="shared" si="0"/>
        <v>0</v>
      </c>
      <c r="D15" s="398">
        <f t="shared" si="0"/>
        <v>0</v>
      </c>
      <c r="E15" s="399">
        <f t="shared" si="0"/>
        <v>0</v>
      </c>
      <c r="F15" s="400">
        <f t="shared" si="0"/>
        <v>0</v>
      </c>
      <c r="G15" s="401">
        <f t="shared" si="1"/>
        <v>0</v>
      </c>
      <c r="H15" s="402">
        <f t="shared" si="2"/>
        <v>0</v>
      </c>
      <c r="J15" s="403">
        <v>1</v>
      </c>
      <c r="K15" s="405"/>
      <c r="L15" s="405"/>
      <c r="M15" s="405"/>
      <c r="N15" s="405"/>
      <c r="O15" s="405"/>
    </row>
    <row r="16" spans="2:16" ht="22.5" customHeight="1" x14ac:dyDescent="0.2">
      <c r="B16" s="396">
        <v>8</v>
      </c>
      <c r="C16" s="397">
        <f t="shared" si="0"/>
        <v>0</v>
      </c>
      <c r="D16" s="398">
        <f t="shared" si="0"/>
        <v>0</v>
      </c>
      <c r="E16" s="399">
        <f t="shared" si="0"/>
        <v>0</v>
      </c>
      <c r="F16" s="400">
        <f t="shared" si="0"/>
        <v>0</v>
      </c>
      <c r="G16" s="401">
        <f t="shared" si="1"/>
        <v>0</v>
      </c>
      <c r="H16" s="402">
        <f t="shared" si="2"/>
        <v>0</v>
      </c>
      <c r="J16" s="403">
        <v>1</v>
      </c>
      <c r="K16" s="405"/>
      <c r="L16" s="405"/>
      <c r="M16" s="405"/>
      <c r="N16" s="405"/>
      <c r="O16" s="406"/>
    </row>
    <row r="17" spans="2:15" ht="22.5" customHeight="1" x14ac:dyDescent="0.2">
      <c r="B17" s="396">
        <v>9</v>
      </c>
      <c r="C17" s="397">
        <f t="shared" si="0"/>
        <v>0</v>
      </c>
      <c r="D17" s="398">
        <f t="shared" si="0"/>
        <v>0</v>
      </c>
      <c r="E17" s="399">
        <f t="shared" si="0"/>
        <v>0</v>
      </c>
      <c r="F17" s="400">
        <f t="shared" si="0"/>
        <v>0</v>
      </c>
      <c r="G17" s="401">
        <f t="shared" si="1"/>
        <v>0</v>
      </c>
      <c r="H17" s="402">
        <f t="shared" si="2"/>
        <v>0</v>
      </c>
      <c r="J17" s="403">
        <v>1</v>
      </c>
      <c r="K17" s="405"/>
      <c r="L17" s="405"/>
      <c r="M17" s="405"/>
      <c r="N17" s="405"/>
      <c r="O17" s="406"/>
    </row>
    <row r="18" spans="2:15" ht="22.5" customHeight="1" x14ac:dyDescent="0.2">
      <c r="B18" s="396">
        <v>10</v>
      </c>
      <c r="C18" s="397">
        <f t="shared" si="0"/>
        <v>0</v>
      </c>
      <c r="D18" s="398">
        <f t="shared" si="0"/>
        <v>0</v>
      </c>
      <c r="E18" s="399">
        <f t="shared" si="0"/>
        <v>0</v>
      </c>
      <c r="F18" s="400">
        <f t="shared" si="0"/>
        <v>0</v>
      </c>
      <c r="G18" s="401">
        <f t="shared" si="1"/>
        <v>0</v>
      </c>
      <c r="H18" s="402">
        <f t="shared" si="2"/>
        <v>0</v>
      </c>
      <c r="J18" s="403">
        <v>1</v>
      </c>
      <c r="K18" s="405"/>
      <c r="L18" s="405"/>
      <c r="M18" s="405"/>
      <c r="N18" s="405"/>
      <c r="O18" s="405"/>
    </row>
    <row r="19" spans="2:15" ht="22.5" customHeight="1" x14ac:dyDescent="0.2">
      <c r="B19" s="396">
        <v>11</v>
      </c>
      <c r="C19" s="397">
        <f t="shared" si="0"/>
        <v>0</v>
      </c>
      <c r="D19" s="398">
        <f t="shared" si="0"/>
        <v>0</v>
      </c>
      <c r="E19" s="399">
        <f t="shared" si="0"/>
        <v>0</v>
      </c>
      <c r="F19" s="400">
        <f t="shared" si="0"/>
        <v>0</v>
      </c>
      <c r="G19" s="401">
        <f t="shared" si="1"/>
        <v>0</v>
      </c>
      <c r="H19" s="402">
        <f t="shared" si="2"/>
        <v>0</v>
      </c>
      <c r="J19" s="403">
        <v>1</v>
      </c>
      <c r="K19" s="405"/>
      <c r="L19" s="405"/>
      <c r="M19" s="405"/>
      <c r="N19" s="405"/>
      <c r="O19" s="405"/>
    </row>
    <row r="20" spans="2:15" ht="22.5" customHeight="1" x14ac:dyDescent="0.2">
      <c r="B20" s="396">
        <v>12</v>
      </c>
      <c r="C20" s="397">
        <f t="shared" si="0"/>
        <v>0</v>
      </c>
      <c r="D20" s="398">
        <f t="shared" si="0"/>
        <v>0</v>
      </c>
      <c r="E20" s="399">
        <f t="shared" si="0"/>
        <v>0</v>
      </c>
      <c r="F20" s="400">
        <f t="shared" si="0"/>
        <v>0</v>
      </c>
      <c r="G20" s="401">
        <f t="shared" si="1"/>
        <v>0</v>
      </c>
      <c r="H20" s="402">
        <f t="shared" si="2"/>
        <v>0</v>
      </c>
      <c r="J20" s="403">
        <v>1</v>
      </c>
      <c r="K20" s="405"/>
      <c r="L20" s="405"/>
      <c r="M20" s="405"/>
      <c r="N20" s="405"/>
      <c r="O20" s="406"/>
    </row>
    <row r="21" spans="2:15" ht="22.5" customHeight="1" x14ac:dyDescent="0.2">
      <c r="B21" s="396">
        <v>13</v>
      </c>
      <c r="C21" s="397">
        <f t="shared" si="0"/>
        <v>0</v>
      </c>
      <c r="D21" s="398">
        <f t="shared" si="0"/>
        <v>0</v>
      </c>
      <c r="E21" s="399">
        <f t="shared" si="0"/>
        <v>0</v>
      </c>
      <c r="F21" s="400">
        <f t="shared" si="0"/>
        <v>0</v>
      </c>
      <c r="G21" s="401">
        <f t="shared" si="1"/>
        <v>0</v>
      </c>
      <c r="H21" s="402">
        <f t="shared" si="2"/>
        <v>0</v>
      </c>
      <c r="J21" s="403">
        <v>1</v>
      </c>
      <c r="K21" s="405"/>
      <c r="L21" s="405"/>
      <c r="M21" s="405"/>
      <c r="N21" s="405"/>
      <c r="O21" s="406"/>
    </row>
    <row r="22" spans="2:15" ht="22.5" customHeight="1" x14ac:dyDescent="0.2">
      <c r="B22" s="396">
        <v>14</v>
      </c>
      <c r="C22" s="397">
        <f t="shared" si="0"/>
        <v>0</v>
      </c>
      <c r="D22" s="398">
        <f t="shared" si="0"/>
        <v>0</v>
      </c>
      <c r="E22" s="399">
        <f t="shared" si="0"/>
        <v>0</v>
      </c>
      <c r="F22" s="400">
        <f t="shared" si="0"/>
        <v>0</v>
      </c>
      <c r="G22" s="401">
        <f t="shared" si="1"/>
        <v>0</v>
      </c>
      <c r="H22" s="402">
        <f t="shared" si="2"/>
        <v>0</v>
      </c>
      <c r="J22" s="403">
        <v>1</v>
      </c>
      <c r="K22" s="405"/>
      <c r="L22" s="405"/>
      <c r="M22" s="405"/>
      <c r="N22" s="405"/>
      <c r="O22" s="405"/>
    </row>
    <row r="23" spans="2:15" ht="22.5" customHeight="1" x14ac:dyDescent="0.2">
      <c r="B23" s="396">
        <v>15</v>
      </c>
      <c r="C23" s="397">
        <f t="shared" si="0"/>
        <v>0</v>
      </c>
      <c r="D23" s="398">
        <f t="shared" si="0"/>
        <v>0</v>
      </c>
      <c r="E23" s="399">
        <f t="shared" si="0"/>
        <v>0</v>
      </c>
      <c r="F23" s="400">
        <f t="shared" si="0"/>
        <v>0</v>
      </c>
      <c r="G23" s="401">
        <f t="shared" si="1"/>
        <v>0</v>
      </c>
      <c r="H23" s="402">
        <f t="shared" si="2"/>
        <v>0</v>
      </c>
      <c r="J23" s="403">
        <v>1</v>
      </c>
      <c r="K23" s="405"/>
      <c r="L23" s="405"/>
      <c r="M23" s="405"/>
      <c r="N23" s="405"/>
      <c r="O23" s="405"/>
    </row>
    <row r="24" spans="2:15" ht="22.5" customHeight="1" x14ac:dyDescent="0.2">
      <c r="B24" s="396">
        <v>16</v>
      </c>
      <c r="C24" s="397">
        <f t="shared" si="0"/>
        <v>0</v>
      </c>
      <c r="D24" s="398">
        <f t="shared" si="0"/>
        <v>0</v>
      </c>
      <c r="E24" s="399">
        <f t="shared" si="0"/>
        <v>0</v>
      </c>
      <c r="F24" s="400">
        <f t="shared" si="0"/>
        <v>0</v>
      </c>
      <c r="G24" s="401">
        <f t="shared" si="1"/>
        <v>0</v>
      </c>
      <c r="H24" s="402">
        <f t="shared" si="2"/>
        <v>0</v>
      </c>
      <c r="J24" s="403">
        <v>1</v>
      </c>
      <c r="K24" s="405"/>
      <c r="L24" s="405"/>
      <c r="M24" s="405"/>
      <c r="N24" s="405"/>
      <c r="O24" s="405"/>
    </row>
    <row r="25" spans="2:15" ht="22.5" customHeight="1" x14ac:dyDescent="0.2">
      <c r="B25" s="396">
        <v>17</v>
      </c>
      <c r="C25" s="397">
        <f t="shared" si="0"/>
        <v>0</v>
      </c>
      <c r="D25" s="398">
        <f t="shared" si="0"/>
        <v>0</v>
      </c>
      <c r="E25" s="399">
        <f t="shared" si="0"/>
        <v>0</v>
      </c>
      <c r="F25" s="400">
        <f t="shared" si="0"/>
        <v>0</v>
      </c>
      <c r="G25" s="401">
        <f t="shared" si="1"/>
        <v>0</v>
      </c>
      <c r="H25" s="402">
        <f t="shared" si="2"/>
        <v>0</v>
      </c>
      <c r="J25" s="403">
        <v>1</v>
      </c>
      <c r="K25" s="405"/>
      <c r="L25" s="405"/>
      <c r="M25" s="405"/>
      <c r="N25" s="405"/>
      <c r="O25" s="405"/>
    </row>
    <row r="26" spans="2:15" ht="22.5" customHeight="1" x14ac:dyDescent="0.2">
      <c r="B26" s="396">
        <v>18</v>
      </c>
      <c r="C26" s="397">
        <f t="shared" si="0"/>
        <v>0</v>
      </c>
      <c r="D26" s="398">
        <f t="shared" si="0"/>
        <v>0</v>
      </c>
      <c r="E26" s="399">
        <f t="shared" si="0"/>
        <v>0</v>
      </c>
      <c r="F26" s="400">
        <f t="shared" si="0"/>
        <v>0</v>
      </c>
      <c r="G26" s="401">
        <f t="shared" si="1"/>
        <v>0</v>
      </c>
      <c r="H26" s="402">
        <f t="shared" si="2"/>
        <v>0</v>
      </c>
      <c r="J26" s="403">
        <v>1</v>
      </c>
      <c r="K26" s="405"/>
      <c r="L26" s="405"/>
      <c r="M26" s="405"/>
      <c r="N26" s="405"/>
      <c r="O26" s="406"/>
    </row>
    <row r="27" spans="2:15" ht="22.5" customHeight="1" x14ac:dyDescent="0.2">
      <c r="B27" s="396">
        <v>19</v>
      </c>
      <c r="C27" s="397">
        <f t="shared" si="0"/>
        <v>0</v>
      </c>
      <c r="D27" s="398">
        <f t="shared" si="0"/>
        <v>0</v>
      </c>
      <c r="E27" s="399">
        <f t="shared" si="0"/>
        <v>0</v>
      </c>
      <c r="F27" s="400">
        <f t="shared" si="0"/>
        <v>0</v>
      </c>
      <c r="G27" s="401">
        <f t="shared" si="1"/>
        <v>0</v>
      </c>
      <c r="H27" s="402">
        <f t="shared" si="2"/>
        <v>0</v>
      </c>
      <c r="J27" s="403">
        <v>1</v>
      </c>
      <c r="K27" s="405"/>
      <c r="L27" s="405"/>
      <c r="M27" s="405"/>
      <c r="N27" s="405"/>
      <c r="O27" s="406"/>
    </row>
    <row r="28" spans="2:15" ht="22.5" customHeight="1" x14ac:dyDescent="0.2">
      <c r="B28" s="396">
        <v>20</v>
      </c>
      <c r="C28" s="397">
        <f t="shared" si="0"/>
        <v>0</v>
      </c>
      <c r="D28" s="398">
        <f t="shared" si="0"/>
        <v>0</v>
      </c>
      <c r="E28" s="399">
        <f t="shared" si="0"/>
        <v>0</v>
      </c>
      <c r="F28" s="400">
        <f t="shared" si="0"/>
        <v>0</v>
      </c>
      <c r="G28" s="401">
        <f t="shared" si="1"/>
        <v>0</v>
      </c>
      <c r="H28" s="402">
        <f t="shared" si="2"/>
        <v>0</v>
      </c>
      <c r="J28" s="403">
        <v>1</v>
      </c>
      <c r="K28" s="405"/>
      <c r="L28" s="405"/>
      <c r="M28" s="405"/>
      <c r="N28" s="405"/>
      <c r="O28" s="405"/>
    </row>
    <row r="29" spans="2:15" ht="22.5" customHeight="1" x14ac:dyDescent="0.2">
      <c r="B29" s="396">
        <v>21</v>
      </c>
      <c r="C29" s="397">
        <f t="shared" si="0"/>
        <v>0</v>
      </c>
      <c r="D29" s="398">
        <f t="shared" si="0"/>
        <v>0</v>
      </c>
      <c r="E29" s="399">
        <f t="shared" si="0"/>
        <v>0</v>
      </c>
      <c r="F29" s="400">
        <f t="shared" si="0"/>
        <v>0</v>
      </c>
      <c r="G29" s="401">
        <f t="shared" si="1"/>
        <v>0</v>
      </c>
      <c r="H29" s="402">
        <f t="shared" si="2"/>
        <v>0</v>
      </c>
      <c r="J29" s="403">
        <v>1</v>
      </c>
      <c r="K29" s="405"/>
      <c r="L29" s="405"/>
      <c r="M29" s="405"/>
      <c r="N29" s="405"/>
      <c r="O29" s="405"/>
    </row>
    <row r="30" spans="2:15" ht="22.5" customHeight="1" x14ac:dyDescent="0.2">
      <c r="B30" s="396">
        <v>22</v>
      </c>
      <c r="C30" s="397">
        <f t="shared" si="0"/>
        <v>0</v>
      </c>
      <c r="D30" s="398">
        <f t="shared" si="0"/>
        <v>0</v>
      </c>
      <c r="E30" s="399">
        <f t="shared" si="0"/>
        <v>0</v>
      </c>
      <c r="F30" s="400">
        <f t="shared" si="0"/>
        <v>0</v>
      </c>
      <c r="G30" s="401">
        <f t="shared" si="1"/>
        <v>0</v>
      </c>
      <c r="H30" s="402">
        <f t="shared" si="2"/>
        <v>0</v>
      </c>
      <c r="J30" s="403">
        <v>1</v>
      </c>
      <c r="K30" s="405"/>
      <c r="L30" s="405"/>
      <c r="M30" s="405"/>
      <c r="N30" s="405"/>
      <c r="O30" s="406"/>
    </row>
    <row r="31" spans="2:15" ht="22.5" customHeight="1" x14ac:dyDescent="0.2">
      <c r="B31" s="396">
        <v>23</v>
      </c>
      <c r="C31" s="397">
        <f t="shared" si="0"/>
        <v>0</v>
      </c>
      <c r="D31" s="398">
        <f t="shared" si="0"/>
        <v>0</v>
      </c>
      <c r="E31" s="399">
        <f t="shared" si="0"/>
        <v>0</v>
      </c>
      <c r="F31" s="400">
        <f t="shared" si="0"/>
        <v>0</v>
      </c>
      <c r="G31" s="401">
        <f t="shared" si="1"/>
        <v>0</v>
      </c>
      <c r="H31" s="402">
        <f t="shared" si="2"/>
        <v>0</v>
      </c>
      <c r="J31" s="403">
        <v>1</v>
      </c>
      <c r="K31" s="405"/>
      <c r="L31" s="405"/>
      <c r="M31" s="405"/>
      <c r="N31" s="405"/>
      <c r="O31" s="406"/>
    </row>
    <row r="32" spans="2:15" ht="22.5" customHeight="1" x14ac:dyDescent="0.2">
      <c r="B32" s="396">
        <v>24</v>
      </c>
      <c r="C32" s="397">
        <f t="shared" si="0"/>
        <v>0</v>
      </c>
      <c r="D32" s="398">
        <f t="shared" si="0"/>
        <v>0</v>
      </c>
      <c r="E32" s="399">
        <f t="shared" si="0"/>
        <v>0</v>
      </c>
      <c r="F32" s="400">
        <f t="shared" si="0"/>
        <v>0</v>
      </c>
      <c r="G32" s="401">
        <f t="shared" si="1"/>
        <v>0</v>
      </c>
      <c r="H32" s="402">
        <f t="shared" si="2"/>
        <v>0</v>
      </c>
      <c r="J32" s="403">
        <v>1</v>
      </c>
      <c r="K32" s="405"/>
      <c r="L32" s="405"/>
      <c r="M32" s="405"/>
      <c r="N32" s="405"/>
      <c r="O32" s="405"/>
    </row>
    <row r="33" spans="2:15" ht="22.5" customHeight="1" x14ac:dyDescent="0.2">
      <c r="B33" s="396">
        <v>25</v>
      </c>
      <c r="C33" s="397">
        <f t="shared" si="0"/>
        <v>0</v>
      </c>
      <c r="D33" s="398">
        <f t="shared" si="0"/>
        <v>0</v>
      </c>
      <c r="E33" s="399">
        <f t="shared" si="0"/>
        <v>0</v>
      </c>
      <c r="F33" s="400">
        <f t="shared" si="0"/>
        <v>0</v>
      </c>
      <c r="G33" s="401">
        <f t="shared" si="1"/>
        <v>0</v>
      </c>
      <c r="H33" s="402">
        <f t="shared" si="2"/>
        <v>0</v>
      </c>
      <c r="J33" s="403">
        <v>1</v>
      </c>
      <c r="K33" s="405"/>
      <c r="L33" s="405"/>
      <c r="M33" s="405"/>
      <c r="N33" s="405"/>
      <c r="O33" s="405"/>
    </row>
    <row r="34" spans="2:15" ht="22.5" customHeight="1" x14ac:dyDescent="0.2">
      <c r="B34" s="396">
        <v>26</v>
      </c>
      <c r="C34" s="397">
        <f t="shared" si="0"/>
        <v>0</v>
      </c>
      <c r="D34" s="398">
        <f t="shared" si="0"/>
        <v>0</v>
      </c>
      <c r="E34" s="399">
        <f t="shared" si="0"/>
        <v>0</v>
      </c>
      <c r="F34" s="400">
        <f t="shared" si="0"/>
        <v>0</v>
      </c>
      <c r="G34" s="401">
        <f t="shared" si="1"/>
        <v>0</v>
      </c>
      <c r="H34" s="402">
        <f t="shared" si="2"/>
        <v>0</v>
      </c>
      <c r="J34" s="403">
        <v>1</v>
      </c>
      <c r="K34" s="405"/>
      <c r="L34" s="405"/>
      <c r="M34" s="405"/>
      <c r="N34" s="405"/>
      <c r="O34" s="405"/>
    </row>
    <row r="35" spans="2:15" ht="22.5" customHeight="1" x14ac:dyDescent="0.2">
      <c r="B35" s="396">
        <v>27</v>
      </c>
      <c r="C35" s="397">
        <f t="shared" si="0"/>
        <v>0</v>
      </c>
      <c r="D35" s="398">
        <f t="shared" si="0"/>
        <v>0</v>
      </c>
      <c r="E35" s="399">
        <f t="shared" si="0"/>
        <v>0</v>
      </c>
      <c r="F35" s="400">
        <f t="shared" si="0"/>
        <v>0</v>
      </c>
      <c r="G35" s="401">
        <f t="shared" si="1"/>
        <v>0</v>
      </c>
      <c r="H35" s="402">
        <f t="shared" si="2"/>
        <v>0</v>
      </c>
      <c r="J35" s="403">
        <v>1</v>
      </c>
      <c r="K35" s="407"/>
      <c r="L35" s="405"/>
      <c r="M35" s="405"/>
      <c r="N35" s="405"/>
      <c r="O35" s="405"/>
    </row>
    <row r="36" spans="2:15" ht="22.5" customHeight="1" x14ac:dyDescent="0.2">
      <c r="B36" s="396">
        <v>28</v>
      </c>
      <c r="C36" s="397">
        <f t="shared" si="0"/>
        <v>0</v>
      </c>
      <c r="D36" s="398">
        <f t="shared" si="0"/>
        <v>0</v>
      </c>
      <c r="E36" s="399">
        <f t="shared" si="0"/>
        <v>0</v>
      </c>
      <c r="F36" s="400">
        <f t="shared" si="0"/>
        <v>0</v>
      </c>
      <c r="G36" s="401">
        <f t="shared" si="1"/>
        <v>0</v>
      </c>
      <c r="H36" s="402">
        <f t="shared" si="2"/>
        <v>0</v>
      </c>
      <c r="J36" s="403">
        <v>1</v>
      </c>
      <c r="K36" s="407"/>
      <c r="L36" s="405"/>
      <c r="M36" s="405"/>
      <c r="N36" s="405"/>
      <c r="O36" s="405"/>
    </row>
    <row r="37" spans="2:15" ht="22.5" customHeight="1" x14ac:dyDescent="0.2">
      <c r="B37" s="396">
        <v>29</v>
      </c>
      <c r="C37" s="397">
        <f t="shared" si="0"/>
        <v>0</v>
      </c>
      <c r="D37" s="398">
        <f t="shared" si="0"/>
        <v>0</v>
      </c>
      <c r="E37" s="399">
        <f t="shared" si="0"/>
        <v>0</v>
      </c>
      <c r="F37" s="400">
        <f t="shared" si="0"/>
        <v>0</v>
      </c>
      <c r="G37" s="401">
        <f t="shared" si="1"/>
        <v>0</v>
      </c>
      <c r="H37" s="402">
        <f t="shared" si="2"/>
        <v>0</v>
      </c>
      <c r="J37" s="403">
        <v>1</v>
      </c>
      <c r="K37" s="407"/>
      <c r="L37" s="405"/>
      <c r="M37" s="405"/>
      <c r="N37" s="405"/>
      <c r="O37" s="405"/>
    </row>
    <row r="38" spans="2:15" ht="22.5" customHeight="1" x14ac:dyDescent="0.2">
      <c r="B38" s="396">
        <v>30</v>
      </c>
      <c r="C38" s="397">
        <f t="shared" si="0"/>
        <v>0</v>
      </c>
      <c r="D38" s="398">
        <f t="shared" si="0"/>
        <v>0</v>
      </c>
      <c r="E38" s="399">
        <f t="shared" si="0"/>
        <v>0</v>
      </c>
      <c r="F38" s="400">
        <f t="shared" si="0"/>
        <v>0</v>
      </c>
      <c r="G38" s="401">
        <f t="shared" si="1"/>
        <v>0</v>
      </c>
      <c r="H38" s="402">
        <f t="shared" si="2"/>
        <v>0</v>
      </c>
      <c r="J38" s="403">
        <v>1</v>
      </c>
      <c r="K38" s="407"/>
      <c r="L38" s="405"/>
      <c r="M38" s="405"/>
      <c r="N38" s="405"/>
      <c r="O38" s="405"/>
    </row>
    <row r="39" spans="2:15" ht="22.5" customHeight="1" x14ac:dyDescent="0.2">
      <c r="B39" s="396">
        <v>31</v>
      </c>
      <c r="C39" s="397">
        <f t="shared" si="0"/>
        <v>0</v>
      </c>
      <c r="D39" s="398">
        <f t="shared" si="0"/>
        <v>0</v>
      </c>
      <c r="E39" s="399">
        <f t="shared" si="0"/>
        <v>0</v>
      </c>
      <c r="F39" s="400">
        <f t="shared" si="0"/>
        <v>0</v>
      </c>
      <c r="G39" s="401">
        <f t="shared" si="1"/>
        <v>0</v>
      </c>
      <c r="H39" s="402">
        <f t="shared" si="2"/>
        <v>0</v>
      </c>
      <c r="J39" s="403">
        <v>1</v>
      </c>
      <c r="K39" s="407"/>
      <c r="L39" s="405"/>
      <c r="M39" s="405"/>
      <c r="N39" s="405"/>
      <c r="O39" s="405"/>
    </row>
    <row r="40" spans="2:15" ht="22.5" customHeight="1" x14ac:dyDescent="0.2">
      <c r="B40" s="396">
        <v>32</v>
      </c>
      <c r="C40" s="397">
        <f t="shared" si="0"/>
        <v>0</v>
      </c>
      <c r="D40" s="398">
        <f t="shared" si="0"/>
        <v>0</v>
      </c>
      <c r="E40" s="399">
        <f t="shared" si="0"/>
        <v>0</v>
      </c>
      <c r="F40" s="400">
        <f t="shared" si="0"/>
        <v>0</v>
      </c>
      <c r="G40" s="401">
        <f t="shared" si="1"/>
        <v>0</v>
      </c>
      <c r="H40" s="402">
        <f t="shared" si="2"/>
        <v>0</v>
      </c>
      <c r="J40" s="403">
        <v>1</v>
      </c>
      <c r="K40" s="407"/>
      <c r="L40" s="405"/>
      <c r="M40" s="405"/>
      <c r="N40" s="405"/>
      <c r="O40" s="405"/>
    </row>
    <row r="41" spans="2:15" ht="22.5" customHeight="1" x14ac:dyDescent="0.2">
      <c r="B41" s="396">
        <v>33</v>
      </c>
      <c r="C41" s="397">
        <f t="shared" si="0"/>
        <v>0</v>
      </c>
      <c r="D41" s="398">
        <f t="shared" si="0"/>
        <v>0</v>
      </c>
      <c r="E41" s="399">
        <f t="shared" si="0"/>
        <v>0</v>
      </c>
      <c r="F41" s="400">
        <f t="shared" si="0"/>
        <v>0</v>
      </c>
      <c r="G41" s="401">
        <f t="shared" si="1"/>
        <v>0</v>
      </c>
      <c r="H41" s="402">
        <f t="shared" si="2"/>
        <v>0</v>
      </c>
      <c r="J41" s="403">
        <v>1</v>
      </c>
      <c r="K41" s="407"/>
      <c r="L41" s="405"/>
      <c r="M41" s="405"/>
      <c r="N41" s="405"/>
      <c r="O41" s="405"/>
    </row>
    <row r="42" spans="2:15" ht="22.5" customHeight="1" x14ac:dyDescent="0.2">
      <c r="B42" s="396">
        <v>34</v>
      </c>
      <c r="C42" s="397">
        <f t="shared" si="0"/>
        <v>0</v>
      </c>
      <c r="D42" s="398">
        <f t="shared" si="0"/>
        <v>0</v>
      </c>
      <c r="E42" s="399">
        <f t="shared" si="0"/>
        <v>0</v>
      </c>
      <c r="F42" s="400">
        <f t="shared" si="0"/>
        <v>0</v>
      </c>
      <c r="G42" s="401">
        <f t="shared" si="1"/>
        <v>0</v>
      </c>
      <c r="H42" s="402">
        <f t="shared" si="2"/>
        <v>0</v>
      </c>
      <c r="J42" s="403">
        <v>1</v>
      </c>
      <c r="K42" s="407"/>
      <c r="L42" s="405"/>
      <c r="M42" s="405"/>
      <c r="N42" s="405"/>
      <c r="O42" s="405"/>
    </row>
    <row r="43" spans="2:15" ht="22.5" customHeight="1" x14ac:dyDescent="0.2">
      <c r="B43" s="396">
        <v>35</v>
      </c>
      <c r="C43" s="397">
        <f t="shared" si="0"/>
        <v>0</v>
      </c>
      <c r="D43" s="398">
        <f t="shared" si="0"/>
        <v>0</v>
      </c>
      <c r="E43" s="399">
        <f t="shared" si="0"/>
        <v>0</v>
      </c>
      <c r="F43" s="400">
        <f t="shared" si="0"/>
        <v>0</v>
      </c>
      <c r="G43" s="401">
        <f t="shared" si="1"/>
        <v>0</v>
      </c>
      <c r="H43" s="402">
        <f t="shared" si="2"/>
        <v>0</v>
      </c>
      <c r="J43" s="403">
        <v>1</v>
      </c>
      <c r="K43" s="407"/>
      <c r="L43" s="405"/>
      <c r="M43" s="405"/>
      <c r="N43" s="405"/>
      <c r="O43" s="405"/>
    </row>
    <row r="44" spans="2:15" ht="22.5" customHeight="1" x14ac:dyDescent="0.2">
      <c r="B44" s="396">
        <v>36</v>
      </c>
      <c r="C44" s="397">
        <f t="shared" si="0"/>
        <v>0</v>
      </c>
      <c r="D44" s="398">
        <f t="shared" si="0"/>
        <v>0</v>
      </c>
      <c r="E44" s="399">
        <f t="shared" si="0"/>
        <v>0</v>
      </c>
      <c r="F44" s="400">
        <f t="shared" si="0"/>
        <v>0</v>
      </c>
      <c r="G44" s="401">
        <f t="shared" si="1"/>
        <v>0</v>
      </c>
      <c r="H44" s="402">
        <f t="shared" si="2"/>
        <v>0</v>
      </c>
      <c r="J44" s="403">
        <v>1</v>
      </c>
      <c r="K44" s="407"/>
      <c r="L44" s="405"/>
      <c r="M44" s="405"/>
      <c r="N44" s="405"/>
      <c r="O44" s="405"/>
    </row>
    <row r="45" spans="2:15" ht="22.5" customHeight="1" x14ac:dyDescent="0.2">
      <c r="B45" s="396">
        <v>37</v>
      </c>
      <c r="C45" s="397">
        <f t="shared" si="0"/>
        <v>0</v>
      </c>
      <c r="D45" s="398">
        <f t="shared" si="0"/>
        <v>0</v>
      </c>
      <c r="E45" s="399">
        <f t="shared" si="0"/>
        <v>0</v>
      </c>
      <c r="F45" s="400">
        <f t="shared" si="0"/>
        <v>0</v>
      </c>
      <c r="G45" s="401">
        <f t="shared" si="1"/>
        <v>0</v>
      </c>
      <c r="H45" s="402">
        <f t="shared" si="2"/>
        <v>0</v>
      </c>
      <c r="J45" s="403">
        <v>1</v>
      </c>
      <c r="K45" s="407"/>
      <c r="L45" s="405"/>
      <c r="M45" s="405"/>
      <c r="N45" s="405"/>
      <c r="O45" s="405"/>
    </row>
    <row r="46" spans="2:15" ht="22.5" customHeight="1" x14ac:dyDescent="0.2">
      <c r="B46" s="396">
        <v>38</v>
      </c>
      <c r="C46" s="397">
        <f t="shared" si="0"/>
        <v>0</v>
      </c>
      <c r="D46" s="398">
        <f t="shared" si="0"/>
        <v>0</v>
      </c>
      <c r="E46" s="399">
        <f t="shared" si="0"/>
        <v>0</v>
      </c>
      <c r="F46" s="400">
        <f t="shared" si="0"/>
        <v>0</v>
      </c>
      <c r="G46" s="401">
        <f t="shared" si="1"/>
        <v>0</v>
      </c>
      <c r="H46" s="402">
        <f t="shared" si="2"/>
        <v>0</v>
      </c>
      <c r="J46" s="403">
        <v>1</v>
      </c>
      <c r="K46" s="407"/>
      <c r="L46" s="405"/>
      <c r="M46" s="405"/>
      <c r="N46" s="405"/>
      <c r="O46" s="405"/>
    </row>
    <row r="47" spans="2:15" ht="22.5" customHeight="1" x14ac:dyDescent="0.2">
      <c r="B47" s="396">
        <v>39</v>
      </c>
      <c r="C47" s="397">
        <f t="shared" si="0"/>
        <v>0</v>
      </c>
      <c r="D47" s="398">
        <f t="shared" si="0"/>
        <v>0</v>
      </c>
      <c r="E47" s="399">
        <f t="shared" si="0"/>
        <v>0</v>
      </c>
      <c r="F47" s="400">
        <f t="shared" si="0"/>
        <v>0</v>
      </c>
      <c r="G47" s="401">
        <f t="shared" si="1"/>
        <v>0</v>
      </c>
      <c r="H47" s="402">
        <f t="shared" si="2"/>
        <v>0</v>
      </c>
      <c r="J47" s="403">
        <v>1</v>
      </c>
      <c r="K47" s="407"/>
      <c r="L47" s="405"/>
      <c r="M47" s="405"/>
      <c r="N47" s="405"/>
      <c r="O47" s="405"/>
    </row>
    <row r="48" spans="2:15" ht="22.5" customHeight="1" thickBot="1" x14ac:dyDescent="0.25">
      <c r="B48" s="396">
        <v>40</v>
      </c>
      <c r="C48" s="397">
        <f t="shared" si="0"/>
        <v>0</v>
      </c>
      <c r="D48" s="398">
        <f t="shared" si="0"/>
        <v>0</v>
      </c>
      <c r="E48" s="399">
        <f t="shared" si="0"/>
        <v>0</v>
      </c>
      <c r="F48" s="400">
        <f t="shared" si="0"/>
        <v>0</v>
      </c>
      <c r="G48" s="401">
        <f t="shared" si="1"/>
        <v>0</v>
      </c>
      <c r="H48" s="402">
        <f t="shared" si="2"/>
        <v>0</v>
      </c>
      <c r="J48" s="403">
        <v>1</v>
      </c>
      <c r="K48" s="407"/>
      <c r="L48" s="405"/>
      <c r="M48" s="405"/>
      <c r="N48" s="405"/>
      <c r="O48" s="405"/>
    </row>
    <row r="49" spans="2:11" ht="22.5" customHeight="1" x14ac:dyDescent="0.25">
      <c r="B49" s="408">
        <f>+K49</f>
        <v>0</v>
      </c>
      <c r="C49" s="409"/>
      <c r="D49" s="410" t="s">
        <v>28</v>
      </c>
      <c r="E49" s="411">
        <f>+N49</f>
        <v>0</v>
      </c>
      <c r="F49" s="412">
        <f>+M49</f>
        <v>0</v>
      </c>
      <c r="G49" s="413"/>
      <c r="H49" s="414">
        <f>SUM(H8:H48)</f>
        <v>0</v>
      </c>
      <c r="J49" s="403"/>
      <c r="K49" s="415"/>
    </row>
    <row r="50" spans="2:11" ht="22.5" customHeight="1" thickBot="1" x14ac:dyDescent="0.25">
      <c r="B50" s="416"/>
      <c r="C50" s="417"/>
      <c r="D50" s="418" t="s">
        <v>287</v>
      </c>
      <c r="E50" s="419" t="s">
        <v>18</v>
      </c>
      <c r="F50" s="420">
        <v>25</v>
      </c>
      <c r="G50" s="421">
        <f>H49*F50/100</f>
        <v>0</v>
      </c>
      <c r="H50" s="422"/>
      <c r="J50" s="403"/>
    </row>
    <row r="51" spans="2:11" ht="22.5" customHeight="1" thickBot="1" x14ac:dyDescent="0.3">
      <c r="B51" s="423"/>
      <c r="C51" s="424"/>
      <c r="D51" s="425" t="s">
        <v>237</v>
      </c>
      <c r="E51" s="423"/>
      <c r="F51" s="426"/>
      <c r="G51" s="427"/>
      <c r="H51" s="428">
        <f>SUM(H49+G50)</f>
        <v>0</v>
      </c>
      <c r="J51" s="403"/>
    </row>
  </sheetData>
  <mergeCells count="10">
    <mergeCell ref="L5:L6"/>
    <mergeCell ref="M5:M6"/>
    <mergeCell ref="N5:N6"/>
    <mergeCell ref="O5:O6"/>
    <mergeCell ref="G2:H2"/>
    <mergeCell ref="B3:C3"/>
    <mergeCell ref="B4:C4"/>
    <mergeCell ref="B5:C5"/>
    <mergeCell ref="J5:J6"/>
    <mergeCell ref="K5:K6"/>
  </mergeCells>
  <pageMargins left="0.78740157480314965" right="0.39370078740157483" top="0.39370078740157483" bottom="0.39370078740157483" header="0.15748031496062992" footer="0.19685039370078741"/>
  <pageSetup paperSize="9" scale="65" fitToHeight="100" orientation="portrait" r:id="rId1"/>
  <headerFooter alignWithMargins="0">
    <oddFooter>&amp;LMolio Prisdata, &amp;A&amp;RSide &amp;P af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5">
    <pageSetUpPr fitToPage="1"/>
  </sheetPr>
  <dimension ref="B1:Y331"/>
  <sheetViews>
    <sheetView showZeros="0" zoomScaleNormal="100" zoomScaleSheetLayoutView="100" workbookViewId="0">
      <pane ySplit="9" topLeftCell="A10" activePane="bottomLeft" state="frozen"/>
      <selection activeCell="N12" sqref="N12"/>
      <selection pane="bottomLeft" activeCell="B12" sqref="B12"/>
    </sheetView>
  </sheetViews>
  <sheetFormatPr defaultColWidth="8.85546875" defaultRowHeight="12.75" x14ac:dyDescent="0.2"/>
  <cols>
    <col min="1" max="1" width="1.7109375" customWidth="1"/>
    <col min="2" max="2" width="11.28515625" style="103" bestFit="1" customWidth="1"/>
    <col min="3" max="3" width="62.42578125" bestFit="1" customWidth="1"/>
    <col min="4" max="4" width="6.28515625" bestFit="1" customWidth="1"/>
    <col min="5" max="5" width="15" bestFit="1" customWidth="1"/>
    <col min="6" max="6" width="10.7109375" customWidth="1"/>
    <col min="7" max="7" width="12.7109375" bestFit="1" customWidth="1"/>
    <col min="8" max="8" width="11.85546875" bestFit="1" customWidth="1"/>
    <col min="9" max="9" width="1.28515625" customWidth="1"/>
  </cols>
  <sheetData>
    <row r="1" spans="2:25" ht="18" x14ac:dyDescent="0.25">
      <c r="F1" s="471" t="s">
        <v>240</v>
      </c>
      <c r="G1" s="472"/>
      <c r="H1" s="472"/>
    </row>
    <row r="2" spans="2:25" ht="12.75" customHeight="1" x14ac:dyDescent="0.2">
      <c r="B2" s="473" t="s">
        <v>13</v>
      </c>
      <c r="C2" s="475"/>
      <c r="D2" s="476"/>
      <c r="E2" s="245" t="s">
        <v>54</v>
      </c>
      <c r="F2" s="261"/>
      <c r="G2" s="246" t="s">
        <v>15</v>
      </c>
      <c r="H2" s="246" t="s">
        <v>30</v>
      </c>
      <c r="I2" s="55"/>
      <c r="J2" s="56" t="s">
        <v>276</v>
      </c>
      <c r="K2" s="57"/>
      <c r="L2" s="55"/>
      <c r="M2" s="55"/>
      <c r="N2" s="55"/>
      <c r="O2" s="55"/>
      <c r="P2" s="55"/>
      <c r="Q2" s="55"/>
      <c r="R2" s="55"/>
      <c r="S2" s="58"/>
      <c r="T2" s="58"/>
      <c r="U2" s="59"/>
      <c r="V2" s="60"/>
      <c r="W2" s="61"/>
      <c r="X2" s="55"/>
      <c r="Y2" s="55"/>
    </row>
    <row r="3" spans="2:25" ht="12.75" customHeight="1" x14ac:dyDescent="0.2">
      <c r="B3" s="474"/>
      <c r="C3" s="477"/>
      <c r="D3" s="478"/>
      <c r="E3" s="247"/>
      <c r="F3" s="262" t="str">
        <f>F7</f>
        <v>m²</v>
      </c>
      <c r="G3" s="248"/>
      <c r="H3" s="249"/>
      <c r="I3" s="62"/>
      <c r="J3" s="63"/>
      <c r="K3" s="64"/>
      <c r="L3" s="62"/>
      <c r="M3" s="62"/>
      <c r="N3" s="62"/>
      <c r="O3" s="62"/>
      <c r="P3" s="62"/>
      <c r="Q3" s="62"/>
      <c r="R3" s="62"/>
      <c r="S3" s="65"/>
      <c r="T3" s="65"/>
      <c r="U3" s="59"/>
      <c r="V3" s="60"/>
      <c r="W3" s="66"/>
      <c r="X3" s="62"/>
      <c r="Y3" s="62"/>
    </row>
    <row r="4" spans="2:25" ht="12.75" customHeight="1" x14ac:dyDescent="0.2">
      <c r="B4" s="473" t="s">
        <v>29</v>
      </c>
      <c r="C4" s="475"/>
      <c r="D4" s="476"/>
      <c r="E4" s="250" t="s">
        <v>55</v>
      </c>
      <c r="F4" s="251">
        <v>0</v>
      </c>
      <c r="G4" s="246" t="s">
        <v>31</v>
      </c>
      <c r="H4" s="251" t="s">
        <v>244</v>
      </c>
      <c r="I4" s="55"/>
      <c r="J4" s="67"/>
      <c r="K4" s="68"/>
      <c r="L4" s="55"/>
      <c r="M4" s="55"/>
      <c r="N4" s="55"/>
      <c r="O4" s="55"/>
      <c r="P4" s="55"/>
      <c r="Q4" s="55"/>
      <c r="R4" s="55"/>
      <c r="S4" s="58"/>
      <c r="T4" s="58"/>
      <c r="U4" s="59"/>
      <c r="V4" s="60"/>
      <c r="W4" s="61"/>
      <c r="X4" s="55"/>
      <c r="Y4" s="55"/>
    </row>
    <row r="5" spans="2:25" ht="12.75" customHeight="1" x14ac:dyDescent="0.2">
      <c r="B5" s="474"/>
      <c r="C5" s="477"/>
      <c r="D5" s="478"/>
      <c r="E5" s="247"/>
      <c r="F5" s="262" t="str">
        <f>F7</f>
        <v>m²</v>
      </c>
      <c r="G5" s="252"/>
      <c r="H5" s="249"/>
      <c r="I5" s="62"/>
      <c r="J5" s="63"/>
      <c r="K5" s="64"/>
      <c r="L5" s="62"/>
      <c r="M5" s="62"/>
      <c r="N5" s="62"/>
      <c r="O5" s="62"/>
      <c r="P5" s="62"/>
      <c r="Q5" s="62"/>
      <c r="R5" s="62"/>
      <c r="S5" s="65"/>
      <c r="T5" s="65"/>
      <c r="U5" s="59"/>
      <c r="V5" s="60"/>
      <c r="W5" s="66"/>
      <c r="X5" s="62"/>
      <c r="Y5" s="62"/>
    </row>
    <row r="6" spans="2:25" ht="12.75" customHeight="1" x14ac:dyDescent="0.2">
      <c r="B6" s="473" t="s">
        <v>14</v>
      </c>
      <c r="C6" s="475"/>
      <c r="D6" s="476"/>
      <c r="E6" s="245" t="s">
        <v>56</v>
      </c>
      <c r="F6" s="261"/>
      <c r="G6" s="246" t="s">
        <v>32</v>
      </c>
      <c r="H6" s="251" t="s">
        <v>57</v>
      </c>
      <c r="I6" s="55"/>
      <c r="J6" s="67"/>
      <c r="K6" s="68"/>
      <c r="L6" s="55"/>
      <c r="M6" s="55"/>
      <c r="N6" s="55"/>
      <c r="O6" s="55"/>
      <c r="P6" s="55"/>
      <c r="Q6" s="55"/>
      <c r="R6" s="55"/>
      <c r="S6" s="58"/>
      <c r="T6" s="58"/>
      <c r="U6" s="59"/>
      <c r="V6" s="60"/>
      <c r="W6" s="61"/>
      <c r="X6" s="55"/>
      <c r="Y6" s="55"/>
    </row>
    <row r="7" spans="2:25" ht="12.75" customHeight="1" x14ac:dyDescent="0.25">
      <c r="B7" s="474"/>
      <c r="C7" s="477"/>
      <c r="D7" s="478"/>
      <c r="E7" s="247"/>
      <c r="F7" s="262" t="s">
        <v>236</v>
      </c>
      <c r="G7" s="253"/>
      <c r="H7" s="249"/>
      <c r="I7" s="62"/>
      <c r="J7" s="63"/>
      <c r="K7" s="64"/>
      <c r="L7" s="62"/>
      <c r="M7" s="62"/>
      <c r="N7" s="62"/>
      <c r="O7" s="62"/>
      <c r="P7" s="62"/>
      <c r="Q7" s="62"/>
      <c r="R7" s="62"/>
      <c r="S7" s="65"/>
      <c r="T7" s="65"/>
      <c r="U7" s="59"/>
      <c r="V7" s="60"/>
      <c r="W7" s="66"/>
      <c r="X7" s="62"/>
      <c r="Y7" s="62"/>
    </row>
    <row r="8" spans="2:25" ht="12.75" customHeight="1" x14ac:dyDescent="0.2">
      <c r="B8" s="207"/>
      <c r="C8" s="91"/>
      <c r="D8" s="208"/>
      <c r="E8" s="209"/>
      <c r="F8" s="210"/>
      <c r="G8" s="211"/>
      <c r="H8" s="211"/>
      <c r="I8" s="69"/>
      <c r="J8" s="70"/>
      <c r="K8" s="71"/>
      <c r="L8" s="69"/>
      <c r="M8" s="69"/>
      <c r="N8" s="69"/>
      <c r="O8" s="69"/>
      <c r="P8" s="69"/>
      <c r="Q8" s="69"/>
      <c r="R8" s="69"/>
      <c r="S8" s="72"/>
      <c r="T8" s="72"/>
      <c r="U8" s="59"/>
      <c r="V8" s="60"/>
      <c r="W8" s="73"/>
      <c r="X8" s="69"/>
      <c r="Y8" s="69"/>
    </row>
    <row r="9" spans="2:25" x14ac:dyDescent="0.2">
      <c r="B9" s="287" t="s">
        <v>232</v>
      </c>
      <c r="C9" s="213" t="s">
        <v>231</v>
      </c>
      <c r="D9" s="308" t="s">
        <v>20</v>
      </c>
      <c r="E9" s="212" t="s">
        <v>9</v>
      </c>
      <c r="F9" s="214" t="s">
        <v>241</v>
      </c>
      <c r="G9" s="215" t="s">
        <v>58</v>
      </c>
      <c r="H9" s="216" t="s">
        <v>242</v>
      </c>
      <c r="I9" s="74"/>
      <c r="J9" s="75"/>
      <c r="K9" s="76"/>
      <c r="L9" s="74"/>
      <c r="M9" s="74"/>
      <c r="N9" s="74"/>
      <c r="O9" s="74"/>
      <c r="P9" s="74"/>
      <c r="Q9" s="74"/>
      <c r="R9" s="74"/>
      <c r="S9" s="77"/>
      <c r="T9" s="77"/>
      <c r="U9" s="59"/>
      <c r="V9" s="60"/>
      <c r="W9" s="78"/>
      <c r="X9" s="74"/>
      <c r="Y9" s="74"/>
    </row>
    <row r="10" spans="2:25" ht="15" x14ac:dyDescent="0.2">
      <c r="B10" s="288" t="s">
        <v>59</v>
      </c>
      <c r="C10" s="320" t="s">
        <v>265</v>
      </c>
      <c r="D10" s="309" t="str">
        <f>F7</f>
        <v>m²</v>
      </c>
      <c r="E10" s="218">
        <f>+$E$7</f>
        <v>0</v>
      </c>
      <c r="F10" s="333">
        <f>+IF(E10=0,0,H10/E10)</f>
        <v>0</v>
      </c>
      <c r="G10" s="217"/>
      <c r="H10" s="218">
        <f>+$G$11+$G$14+$G$17+$G$20+$G$23+$G$26+$G$29+$G$32+$G$35+$G$38+$G$41+$G$44+$G$47+$G$50+$G$53</f>
        <v>0</v>
      </c>
      <c r="I10" s="79"/>
      <c r="J10" s="70"/>
      <c r="K10" s="71"/>
      <c r="L10" s="79"/>
      <c r="M10" s="79"/>
      <c r="N10" s="79"/>
      <c r="O10" s="79"/>
      <c r="P10" s="79"/>
      <c r="Q10" s="79"/>
      <c r="R10" s="79"/>
      <c r="S10" s="80"/>
      <c r="T10" s="80"/>
      <c r="U10" s="81"/>
      <c r="V10" s="82"/>
      <c r="W10" s="83"/>
      <c r="X10" s="79"/>
      <c r="Y10" s="79"/>
    </row>
    <row r="11" spans="2:25" ht="13.5" thickBot="1" x14ac:dyDescent="0.25">
      <c r="B11" s="346" t="s">
        <v>60</v>
      </c>
      <c r="C11" s="321" t="s">
        <v>61</v>
      </c>
      <c r="D11" s="310"/>
      <c r="E11" s="266"/>
      <c r="F11" s="219"/>
      <c r="G11" s="268">
        <f>SUM(G12:G13)</f>
        <v>0</v>
      </c>
      <c r="H11" s="220"/>
      <c r="I11" s="69"/>
      <c r="J11" s="70"/>
      <c r="K11" s="71"/>
      <c r="L11" s="69"/>
      <c r="M11" s="69"/>
      <c r="N11" s="69"/>
      <c r="O11" s="69"/>
      <c r="P11" s="69"/>
      <c r="Q11" s="69"/>
      <c r="R11" s="69"/>
      <c r="S11" s="72"/>
      <c r="T11" s="72"/>
      <c r="U11" s="59"/>
      <c r="V11" s="60"/>
      <c r="W11" s="73"/>
      <c r="X11" s="69"/>
      <c r="Y11" s="69"/>
    </row>
    <row r="12" spans="2:25" ht="13.5" thickBot="1" x14ac:dyDescent="0.25">
      <c r="B12" s="347"/>
      <c r="C12" s="345"/>
      <c r="D12" s="310"/>
      <c r="E12" s="266"/>
      <c r="F12" s="219"/>
      <c r="G12" s="267">
        <f>+F12*E12</f>
        <v>0</v>
      </c>
      <c r="H12" s="221"/>
      <c r="I12" s="69"/>
      <c r="J12" s="70"/>
      <c r="K12" s="71"/>
      <c r="L12" s="69"/>
      <c r="M12" s="69"/>
      <c r="N12" s="69"/>
      <c r="O12" s="69"/>
      <c r="P12" s="69"/>
      <c r="Q12" s="69"/>
      <c r="R12" s="69"/>
      <c r="S12" s="72"/>
      <c r="T12" s="72"/>
      <c r="U12" s="59"/>
      <c r="V12" s="60"/>
      <c r="W12" s="73"/>
      <c r="X12" s="69"/>
      <c r="Y12" s="69"/>
    </row>
    <row r="13" spans="2:25" x14ac:dyDescent="0.2">
      <c r="B13" s="296"/>
      <c r="C13" s="276"/>
      <c r="D13" s="310"/>
      <c r="E13" s="266"/>
      <c r="F13" s="219"/>
      <c r="G13" s="267">
        <f>+F13*E13</f>
        <v>0</v>
      </c>
      <c r="H13" s="221"/>
      <c r="I13" s="69"/>
      <c r="J13" s="70"/>
      <c r="K13" s="71"/>
      <c r="L13" s="69"/>
      <c r="M13" s="69"/>
      <c r="N13" s="69"/>
      <c r="O13" s="69"/>
      <c r="P13" s="69"/>
      <c r="Q13" s="69"/>
      <c r="R13" s="69"/>
      <c r="S13" s="72"/>
      <c r="T13" s="72"/>
      <c r="U13" s="59"/>
      <c r="V13" s="60"/>
      <c r="W13" s="73"/>
      <c r="X13" s="69"/>
      <c r="Y13" s="69"/>
    </row>
    <row r="14" spans="2:25" x14ac:dyDescent="0.2">
      <c r="B14" s="291" t="s">
        <v>62</v>
      </c>
      <c r="C14" s="321" t="s">
        <v>63</v>
      </c>
      <c r="D14" s="310"/>
      <c r="E14" s="266"/>
      <c r="F14" s="219"/>
      <c r="G14" s="268">
        <f>SUM(G15:G16)</f>
        <v>0</v>
      </c>
      <c r="H14" s="221"/>
      <c r="I14" s="69"/>
      <c r="J14" s="70"/>
      <c r="K14" s="71"/>
      <c r="L14" s="69"/>
      <c r="M14" s="69"/>
      <c r="N14" s="69"/>
      <c r="O14" s="69"/>
      <c r="P14" s="69"/>
      <c r="Q14" s="69"/>
      <c r="R14" s="69"/>
      <c r="S14" s="72"/>
      <c r="T14" s="72"/>
      <c r="U14" s="59"/>
      <c r="V14" s="60"/>
      <c r="W14" s="73"/>
      <c r="X14" s="69"/>
      <c r="Y14" s="69"/>
    </row>
    <row r="15" spans="2:25" x14ac:dyDescent="0.2">
      <c r="B15" s="290"/>
      <c r="C15" s="276"/>
      <c r="D15" s="310"/>
      <c r="E15" s="266"/>
      <c r="F15" s="219"/>
      <c r="G15" s="267">
        <f>+F15*E15</f>
        <v>0</v>
      </c>
      <c r="H15" s="221"/>
      <c r="I15" s="69"/>
      <c r="J15" s="70"/>
      <c r="K15" s="71"/>
      <c r="L15" s="69"/>
      <c r="M15" s="69"/>
      <c r="N15" s="69"/>
      <c r="O15" s="69"/>
      <c r="P15" s="69"/>
      <c r="Q15" s="69"/>
      <c r="R15" s="69"/>
      <c r="S15" s="72"/>
      <c r="T15" s="72"/>
      <c r="U15" s="59"/>
      <c r="V15" s="60"/>
      <c r="W15" s="73"/>
      <c r="X15" s="69"/>
      <c r="Y15" s="69"/>
    </row>
    <row r="16" spans="2:25" x14ac:dyDescent="0.2">
      <c r="B16" s="290"/>
      <c r="C16" s="276"/>
      <c r="D16" s="310"/>
      <c r="E16" s="266"/>
      <c r="F16" s="219"/>
      <c r="G16" s="267">
        <f>+F16*E16</f>
        <v>0</v>
      </c>
      <c r="H16" s="221"/>
      <c r="I16" s="69"/>
      <c r="J16" s="70"/>
      <c r="K16" s="71"/>
      <c r="L16" s="69"/>
      <c r="M16" s="69"/>
      <c r="N16" s="69"/>
      <c r="O16" s="69"/>
      <c r="P16" s="69"/>
      <c r="Q16" s="69"/>
      <c r="R16" s="69"/>
      <c r="S16" s="72"/>
      <c r="T16" s="72"/>
      <c r="U16" s="59"/>
      <c r="V16" s="60"/>
      <c r="W16" s="73"/>
      <c r="X16" s="69"/>
      <c r="Y16" s="69"/>
    </row>
    <row r="17" spans="2:25" x14ac:dyDescent="0.2">
      <c r="B17" s="289" t="s">
        <v>64</v>
      </c>
      <c r="C17" s="321" t="s">
        <v>65</v>
      </c>
      <c r="D17" s="310"/>
      <c r="E17" s="266"/>
      <c r="F17" s="219"/>
      <c r="G17" s="268">
        <f>SUM(G18:G19)</f>
        <v>0</v>
      </c>
      <c r="H17" s="221"/>
      <c r="I17" s="69"/>
      <c r="J17" s="70"/>
      <c r="K17" s="71"/>
      <c r="L17" s="69"/>
      <c r="M17" s="69"/>
      <c r="N17" s="69"/>
      <c r="O17" s="69"/>
      <c r="P17" s="69"/>
      <c r="Q17" s="69"/>
      <c r="R17" s="69"/>
      <c r="S17" s="72"/>
      <c r="T17" s="72"/>
      <c r="U17" s="59"/>
      <c r="V17" s="60"/>
      <c r="W17" s="73"/>
      <c r="X17" s="69"/>
      <c r="Y17" s="69"/>
    </row>
    <row r="18" spans="2:25" x14ac:dyDescent="0.2">
      <c r="B18" s="290"/>
      <c r="C18" s="276"/>
      <c r="D18" s="310"/>
      <c r="E18" s="266"/>
      <c r="F18" s="219"/>
      <c r="G18" s="267">
        <f>+F18*E18</f>
        <v>0</v>
      </c>
      <c r="H18" s="221"/>
      <c r="I18" s="69"/>
      <c r="J18" s="70"/>
      <c r="K18" s="71"/>
      <c r="L18" s="69"/>
      <c r="M18" s="69"/>
      <c r="N18" s="69"/>
      <c r="O18" s="69"/>
      <c r="P18" s="69"/>
      <c r="Q18" s="69"/>
      <c r="R18" s="69"/>
      <c r="S18" s="72"/>
      <c r="T18" s="72"/>
      <c r="U18" s="59"/>
      <c r="V18" s="60"/>
      <c r="W18" s="73"/>
      <c r="X18" s="69"/>
      <c r="Y18" s="69"/>
    </row>
    <row r="19" spans="2:25" x14ac:dyDescent="0.2">
      <c r="B19" s="290"/>
      <c r="C19" s="276"/>
      <c r="D19" s="310"/>
      <c r="E19" s="266"/>
      <c r="F19" s="219"/>
      <c r="G19" s="267">
        <f>+F19*E19</f>
        <v>0</v>
      </c>
      <c r="H19" s="221"/>
      <c r="I19" s="69"/>
      <c r="J19" s="70"/>
      <c r="K19" s="71"/>
      <c r="L19" s="69"/>
      <c r="M19" s="69"/>
      <c r="N19" s="69"/>
      <c r="O19" s="69"/>
      <c r="P19" s="69"/>
      <c r="Q19" s="69"/>
      <c r="R19" s="69"/>
      <c r="S19" s="72"/>
      <c r="T19" s="72"/>
      <c r="U19" s="59"/>
      <c r="V19" s="60"/>
      <c r="W19" s="73"/>
      <c r="X19" s="69"/>
      <c r="Y19" s="69"/>
    </row>
    <row r="20" spans="2:25" x14ac:dyDescent="0.2">
      <c r="B20" s="289" t="s">
        <v>66</v>
      </c>
      <c r="C20" s="321" t="s">
        <v>67</v>
      </c>
      <c r="D20" s="310"/>
      <c r="E20" s="266"/>
      <c r="F20" s="219"/>
      <c r="G20" s="268">
        <f>SUM(G21:G22)</f>
        <v>0</v>
      </c>
      <c r="H20" s="221"/>
      <c r="I20" s="69"/>
      <c r="J20" s="84"/>
      <c r="K20" s="85"/>
      <c r="L20" s="69"/>
      <c r="M20" s="86"/>
      <c r="N20" s="86"/>
      <c r="O20" s="86"/>
      <c r="P20" s="69"/>
      <c r="Q20" s="69"/>
      <c r="R20" s="69"/>
      <c r="S20" s="72"/>
      <c r="T20" s="72"/>
      <c r="U20" s="59"/>
      <c r="V20" s="60"/>
      <c r="W20" s="73"/>
      <c r="X20" s="69"/>
      <c r="Y20" s="69"/>
    </row>
    <row r="21" spans="2:25" x14ac:dyDescent="0.2">
      <c r="B21" s="290"/>
      <c r="C21" s="276"/>
      <c r="D21" s="310"/>
      <c r="E21" s="266"/>
      <c r="F21" s="219"/>
      <c r="G21" s="267">
        <f>+F21*E21</f>
        <v>0</v>
      </c>
      <c r="H21" s="221"/>
      <c r="I21" s="69"/>
      <c r="J21" s="84"/>
      <c r="K21" s="85"/>
      <c r="L21" s="69"/>
      <c r="M21" s="86"/>
      <c r="N21" s="86"/>
      <c r="O21" s="86"/>
      <c r="P21" s="69"/>
      <c r="Q21" s="69"/>
      <c r="R21" s="69"/>
      <c r="S21" s="72"/>
      <c r="T21" s="72"/>
      <c r="U21" s="59"/>
      <c r="V21" s="60"/>
      <c r="W21" s="73"/>
      <c r="X21" s="69"/>
      <c r="Y21" s="69"/>
    </row>
    <row r="22" spans="2:25" x14ac:dyDescent="0.2">
      <c r="B22" s="290"/>
      <c r="C22" s="276"/>
      <c r="D22" s="310"/>
      <c r="E22" s="266"/>
      <c r="F22" s="219"/>
      <c r="G22" s="267">
        <f>+F22*E22</f>
        <v>0</v>
      </c>
      <c r="H22" s="221"/>
      <c r="I22" s="69"/>
      <c r="J22" s="84"/>
      <c r="K22" s="85"/>
      <c r="L22" s="69"/>
      <c r="M22" s="86"/>
      <c r="N22" s="86"/>
      <c r="O22" s="86"/>
      <c r="P22" s="69"/>
      <c r="Q22" s="69"/>
      <c r="R22" s="69"/>
      <c r="S22" s="72"/>
      <c r="T22" s="72"/>
      <c r="U22" s="59"/>
      <c r="V22" s="60"/>
      <c r="W22" s="73"/>
      <c r="X22" s="69"/>
      <c r="Y22" s="69"/>
    </row>
    <row r="23" spans="2:25" x14ac:dyDescent="0.2">
      <c r="B23" s="289" t="s">
        <v>68</v>
      </c>
      <c r="C23" s="321" t="s">
        <v>69</v>
      </c>
      <c r="D23" s="310"/>
      <c r="E23" s="266"/>
      <c r="F23" s="219"/>
      <c r="G23" s="268">
        <f>SUM(G24:G25)</f>
        <v>0</v>
      </c>
      <c r="H23" s="221"/>
      <c r="I23" s="69"/>
      <c r="J23" s="70"/>
      <c r="K23" s="71">
        <f>+(IF($S$50&lt;1,W82*$F$50,F82*$S$50))</f>
        <v>0</v>
      </c>
      <c r="L23" s="69"/>
      <c r="M23" s="86"/>
      <c r="N23" s="86"/>
      <c r="O23" s="86"/>
      <c r="P23" s="69"/>
      <c r="Q23" s="69"/>
      <c r="R23" s="69"/>
      <c r="S23" s="72"/>
      <c r="T23" s="72"/>
      <c r="U23" s="59"/>
      <c r="V23" s="60"/>
      <c r="W23" s="73"/>
      <c r="X23" s="69"/>
      <c r="Y23" s="69"/>
    </row>
    <row r="24" spans="2:25" x14ac:dyDescent="0.2">
      <c r="B24" s="290"/>
      <c r="C24" s="276"/>
      <c r="D24" s="310"/>
      <c r="E24" s="266"/>
      <c r="F24" s="219"/>
      <c r="G24" s="267">
        <f>+F24*E24</f>
        <v>0</v>
      </c>
      <c r="H24" s="221"/>
      <c r="I24" s="69"/>
      <c r="J24" s="70"/>
      <c r="K24" s="71"/>
      <c r="L24" s="69"/>
      <c r="M24" s="86"/>
      <c r="N24" s="86"/>
      <c r="O24" s="86"/>
      <c r="P24" s="69"/>
      <c r="Q24" s="69"/>
      <c r="R24" s="69"/>
      <c r="S24" s="72"/>
      <c r="T24" s="72"/>
      <c r="U24" s="59"/>
      <c r="V24" s="60"/>
      <c r="W24" s="73"/>
      <c r="X24" s="69"/>
      <c r="Y24" s="69"/>
    </row>
    <row r="25" spans="2:25" x14ac:dyDescent="0.2">
      <c r="B25" s="290"/>
      <c r="C25" s="276"/>
      <c r="D25" s="310"/>
      <c r="E25" s="266"/>
      <c r="F25" s="219"/>
      <c r="G25" s="267">
        <f>+F25*E25</f>
        <v>0</v>
      </c>
      <c r="H25" s="221"/>
      <c r="I25" s="69"/>
      <c r="J25" s="70"/>
      <c r="K25" s="71"/>
      <c r="L25" s="69"/>
      <c r="M25" s="86"/>
      <c r="N25" s="86"/>
      <c r="O25" s="86"/>
      <c r="P25" s="69"/>
      <c r="Q25" s="69"/>
      <c r="R25" s="69"/>
      <c r="S25" s="72"/>
      <c r="T25" s="72"/>
      <c r="U25" s="59"/>
      <c r="V25" s="60"/>
      <c r="W25" s="73"/>
      <c r="X25" s="69"/>
      <c r="Y25" s="69"/>
    </row>
    <row r="26" spans="2:25" x14ac:dyDescent="0.2">
      <c r="B26" s="289" t="s">
        <v>70</v>
      </c>
      <c r="C26" s="321" t="s">
        <v>71</v>
      </c>
      <c r="D26" s="310"/>
      <c r="E26" s="266"/>
      <c r="F26" s="219"/>
      <c r="G26" s="268">
        <f>SUM(G27:G28)</f>
        <v>0</v>
      </c>
      <c r="H26" s="221"/>
      <c r="I26" s="69"/>
      <c r="J26" s="87"/>
      <c r="K26" s="88"/>
      <c r="L26" s="69"/>
      <c r="M26" s="86"/>
      <c r="N26" s="86"/>
      <c r="O26" s="86"/>
      <c r="P26" s="69"/>
      <c r="Q26" s="69"/>
      <c r="R26" s="69"/>
      <c r="S26" s="72"/>
      <c r="T26" s="72"/>
      <c r="U26" s="59"/>
      <c r="V26" s="60"/>
      <c r="W26" s="73"/>
      <c r="X26" s="69"/>
      <c r="Y26" s="69"/>
    </row>
    <row r="27" spans="2:25" x14ac:dyDescent="0.2">
      <c r="B27" s="290"/>
      <c r="C27" s="276"/>
      <c r="D27" s="310"/>
      <c r="E27" s="266"/>
      <c r="F27" s="219"/>
      <c r="G27" s="267">
        <f>+F27*E27</f>
        <v>0</v>
      </c>
      <c r="H27" s="221"/>
      <c r="I27" s="69"/>
      <c r="J27" s="87"/>
      <c r="K27" s="88"/>
      <c r="L27" s="69"/>
      <c r="M27" s="86"/>
      <c r="N27" s="86"/>
      <c r="O27" s="86"/>
      <c r="P27" s="69"/>
      <c r="Q27" s="69"/>
      <c r="R27" s="69"/>
      <c r="S27" s="72"/>
      <c r="T27" s="72"/>
      <c r="U27" s="59"/>
      <c r="V27" s="60"/>
      <c r="W27" s="73"/>
      <c r="X27" s="69"/>
      <c r="Y27" s="69"/>
    </row>
    <row r="28" spans="2:25" x14ac:dyDescent="0.2">
      <c r="B28" s="290"/>
      <c r="C28" s="276"/>
      <c r="D28" s="310"/>
      <c r="E28" s="266"/>
      <c r="F28" s="219"/>
      <c r="G28" s="267">
        <f>+F28*E28</f>
        <v>0</v>
      </c>
      <c r="H28" s="221"/>
      <c r="I28" s="69"/>
      <c r="J28" s="87"/>
      <c r="K28" s="88"/>
      <c r="L28" s="69"/>
      <c r="M28" s="86"/>
      <c r="N28" s="86"/>
      <c r="O28" s="86"/>
      <c r="P28" s="69"/>
      <c r="Q28" s="69"/>
      <c r="R28" s="69"/>
      <c r="S28" s="72"/>
      <c r="T28" s="72"/>
      <c r="U28" s="59"/>
      <c r="V28" s="60"/>
      <c r="W28" s="73"/>
      <c r="X28" s="69"/>
      <c r="Y28" s="69"/>
    </row>
    <row r="29" spans="2:25" x14ac:dyDescent="0.2">
      <c r="B29" s="289" t="s">
        <v>72</v>
      </c>
      <c r="C29" s="321" t="s">
        <v>41</v>
      </c>
      <c r="D29" s="310"/>
      <c r="E29" s="266"/>
      <c r="F29" s="219"/>
      <c r="G29" s="268">
        <f>SUM(G30:G31)</f>
        <v>0</v>
      </c>
      <c r="H29" s="221"/>
      <c r="I29" s="69"/>
      <c r="J29" s="84"/>
      <c r="K29" s="85"/>
      <c r="L29" s="69"/>
      <c r="M29" s="86"/>
      <c r="N29" s="86"/>
      <c r="O29" s="86"/>
      <c r="P29" s="69"/>
      <c r="Q29" s="69"/>
      <c r="R29" s="69"/>
      <c r="S29" s="72"/>
      <c r="T29" s="72"/>
      <c r="U29" s="59"/>
      <c r="V29" s="60"/>
      <c r="W29" s="73"/>
      <c r="X29" s="69"/>
      <c r="Y29" s="69"/>
    </row>
    <row r="30" spans="2:25" x14ac:dyDescent="0.2">
      <c r="B30" s="290"/>
      <c r="C30" s="276"/>
      <c r="D30" s="310"/>
      <c r="E30" s="266"/>
      <c r="F30" s="219"/>
      <c r="G30" s="267">
        <f>+F30*E30</f>
        <v>0</v>
      </c>
      <c r="H30" s="221"/>
      <c r="I30" s="69"/>
      <c r="J30" s="84"/>
      <c r="K30" s="85"/>
      <c r="L30" s="69"/>
      <c r="M30" s="86"/>
      <c r="N30" s="86"/>
      <c r="O30" s="86"/>
      <c r="P30" s="69"/>
      <c r="Q30" s="69"/>
      <c r="R30" s="69"/>
      <c r="S30" s="72"/>
      <c r="T30" s="72"/>
      <c r="U30" s="59"/>
      <c r="V30" s="60"/>
      <c r="W30" s="73"/>
      <c r="X30" s="69"/>
      <c r="Y30" s="69"/>
    </row>
    <row r="31" spans="2:25" x14ac:dyDescent="0.2">
      <c r="B31" s="290"/>
      <c r="C31" s="276"/>
      <c r="D31" s="310"/>
      <c r="E31" s="266"/>
      <c r="F31" s="219"/>
      <c r="G31" s="267">
        <f>+F31*E31</f>
        <v>0</v>
      </c>
      <c r="H31" s="221"/>
      <c r="I31" s="69"/>
      <c r="J31" s="84"/>
      <c r="K31" s="85"/>
      <c r="L31" s="69"/>
      <c r="M31" s="86"/>
      <c r="N31" s="86"/>
      <c r="O31" s="86"/>
      <c r="P31" s="69"/>
      <c r="Q31" s="69"/>
      <c r="R31" s="69"/>
      <c r="S31" s="72"/>
      <c r="T31" s="72"/>
      <c r="U31" s="59"/>
      <c r="V31" s="60"/>
      <c r="W31" s="73"/>
      <c r="X31" s="69"/>
      <c r="Y31" s="69"/>
    </row>
    <row r="32" spans="2:25" x14ac:dyDescent="0.2">
      <c r="B32" s="289" t="s">
        <v>73</v>
      </c>
      <c r="C32" s="321" t="s">
        <v>74</v>
      </c>
      <c r="D32" s="310"/>
      <c r="E32" s="266"/>
      <c r="F32" s="219"/>
      <c r="G32" s="268">
        <f>SUM(G33:G34)</f>
        <v>0</v>
      </c>
      <c r="H32" s="221"/>
      <c r="I32" s="69"/>
      <c r="J32" s="70"/>
      <c r="K32" s="71"/>
      <c r="L32" s="69"/>
      <c r="M32" s="86"/>
      <c r="N32" s="86"/>
      <c r="O32" s="86"/>
      <c r="P32" s="69"/>
      <c r="Q32" s="69"/>
      <c r="R32" s="69"/>
      <c r="S32" s="72"/>
      <c r="T32" s="72"/>
      <c r="U32" s="59"/>
      <c r="V32" s="60"/>
      <c r="W32" s="73"/>
      <c r="X32" s="69"/>
      <c r="Y32" s="69"/>
    </row>
    <row r="33" spans="2:25" x14ac:dyDescent="0.2">
      <c r="B33" s="290"/>
      <c r="C33" s="276"/>
      <c r="D33" s="310"/>
      <c r="E33" s="266"/>
      <c r="F33" s="219"/>
      <c r="G33" s="267">
        <f>+F33*E33</f>
        <v>0</v>
      </c>
      <c r="H33" s="221"/>
      <c r="I33" s="69"/>
      <c r="J33" s="70"/>
      <c r="K33" s="71"/>
      <c r="L33" s="69"/>
      <c r="M33" s="86"/>
      <c r="N33" s="86"/>
      <c r="O33" s="86"/>
      <c r="P33" s="69"/>
      <c r="Q33" s="69"/>
      <c r="R33" s="69"/>
      <c r="S33" s="72"/>
      <c r="T33" s="72"/>
      <c r="U33" s="59"/>
      <c r="V33" s="60"/>
      <c r="W33" s="73"/>
      <c r="X33" s="69"/>
      <c r="Y33" s="69"/>
    </row>
    <row r="34" spans="2:25" x14ac:dyDescent="0.2">
      <c r="B34" s="290"/>
      <c r="C34" s="276"/>
      <c r="D34" s="310"/>
      <c r="E34" s="266"/>
      <c r="F34" s="219"/>
      <c r="G34" s="267">
        <f>+F34*E34</f>
        <v>0</v>
      </c>
      <c r="H34" s="221"/>
      <c r="I34" s="69"/>
      <c r="J34" s="70"/>
      <c r="K34" s="71"/>
      <c r="L34" s="69"/>
      <c r="M34" s="86"/>
      <c r="N34" s="86"/>
      <c r="O34" s="86"/>
      <c r="P34" s="69"/>
      <c r="Q34" s="69"/>
      <c r="R34" s="69"/>
      <c r="S34" s="72"/>
      <c r="T34" s="72"/>
      <c r="U34" s="59"/>
      <c r="V34" s="60"/>
      <c r="W34" s="73"/>
      <c r="X34" s="69"/>
      <c r="Y34" s="69"/>
    </row>
    <row r="35" spans="2:25" x14ac:dyDescent="0.2">
      <c r="B35" s="289" t="s">
        <v>75</v>
      </c>
      <c r="C35" s="321" t="s">
        <v>76</v>
      </c>
      <c r="D35" s="310"/>
      <c r="E35" s="266"/>
      <c r="F35" s="219"/>
      <c r="G35" s="268">
        <f>SUM(G36:G37)</f>
        <v>0</v>
      </c>
      <c r="H35" s="221"/>
      <c r="I35" s="69"/>
      <c r="J35" s="89"/>
      <c r="K35" s="88"/>
      <c r="L35" s="69"/>
      <c r="M35" s="86"/>
      <c r="N35" s="86"/>
      <c r="O35" s="90"/>
      <c r="P35" s="69"/>
      <c r="Q35" s="69"/>
      <c r="R35" s="69"/>
      <c r="S35" s="72"/>
      <c r="T35" s="72"/>
      <c r="U35" s="59"/>
      <c r="V35" s="60"/>
      <c r="W35" s="73"/>
      <c r="X35" s="69"/>
      <c r="Y35" s="69"/>
    </row>
    <row r="36" spans="2:25" x14ac:dyDescent="0.2">
      <c r="B36" s="290"/>
      <c r="C36" s="276"/>
      <c r="D36" s="310"/>
      <c r="E36" s="266"/>
      <c r="F36" s="219"/>
      <c r="G36" s="267">
        <f>+F36*E36</f>
        <v>0</v>
      </c>
      <c r="H36" s="221"/>
      <c r="I36" s="69"/>
      <c r="J36" s="89"/>
      <c r="K36" s="88"/>
      <c r="L36" s="69"/>
      <c r="M36" s="86"/>
      <c r="N36" s="86"/>
      <c r="O36" s="90"/>
      <c r="P36" s="69"/>
      <c r="Q36" s="69"/>
      <c r="R36" s="69"/>
      <c r="S36" s="72"/>
      <c r="T36" s="72"/>
      <c r="U36" s="59"/>
      <c r="V36" s="60"/>
      <c r="W36" s="73"/>
      <c r="X36" s="69"/>
      <c r="Y36" s="69"/>
    </row>
    <row r="37" spans="2:25" x14ac:dyDescent="0.2">
      <c r="B37" s="290"/>
      <c r="C37" s="276"/>
      <c r="D37" s="310"/>
      <c r="E37" s="266"/>
      <c r="F37" s="219"/>
      <c r="G37" s="267">
        <f>+F37*E37</f>
        <v>0</v>
      </c>
      <c r="H37" s="221"/>
      <c r="I37" s="69"/>
      <c r="J37" s="89"/>
      <c r="K37" s="88"/>
      <c r="L37" s="69"/>
      <c r="M37" s="86"/>
      <c r="N37" s="86"/>
      <c r="O37" s="90"/>
      <c r="P37" s="69"/>
      <c r="Q37" s="69"/>
      <c r="R37" s="69"/>
      <c r="S37" s="72"/>
      <c r="T37" s="72"/>
      <c r="U37" s="59"/>
      <c r="V37" s="60"/>
      <c r="W37" s="73"/>
      <c r="X37" s="69"/>
      <c r="Y37" s="69"/>
    </row>
    <row r="38" spans="2:25" x14ac:dyDescent="0.2">
      <c r="B38" s="289" t="s">
        <v>77</v>
      </c>
      <c r="C38" s="321" t="s">
        <v>43</v>
      </c>
      <c r="D38" s="310"/>
      <c r="E38" s="266"/>
      <c r="F38" s="219"/>
      <c r="G38" s="268">
        <f>SUM(G39:G40)</f>
        <v>0</v>
      </c>
      <c r="H38" s="221"/>
      <c r="I38" s="69"/>
      <c r="J38" s="84"/>
      <c r="K38" s="85"/>
      <c r="L38" s="69"/>
      <c r="M38" s="86"/>
      <c r="N38" s="86"/>
      <c r="O38" s="86"/>
      <c r="P38" s="69"/>
      <c r="Q38" s="69"/>
      <c r="R38" s="69"/>
      <c r="S38" s="72"/>
      <c r="T38" s="72"/>
      <c r="U38" s="59"/>
      <c r="V38" s="60"/>
      <c r="W38" s="73"/>
      <c r="X38" s="69"/>
      <c r="Y38" s="69"/>
    </row>
    <row r="39" spans="2:25" x14ac:dyDescent="0.2">
      <c r="B39" s="290"/>
      <c r="C39" s="276"/>
      <c r="D39" s="310"/>
      <c r="E39" s="266"/>
      <c r="F39" s="219"/>
      <c r="G39" s="267">
        <f>+F39*E39</f>
        <v>0</v>
      </c>
      <c r="H39" s="221"/>
      <c r="I39" s="69"/>
      <c r="J39" s="84"/>
      <c r="K39" s="85"/>
      <c r="L39" s="69"/>
      <c r="M39" s="86"/>
      <c r="N39" s="86"/>
      <c r="O39" s="86"/>
      <c r="P39" s="69"/>
      <c r="Q39" s="69"/>
      <c r="R39" s="69"/>
      <c r="S39" s="72"/>
      <c r="T39" s="72"/>
      <c r="U39" s="59"/>
      <c r="V39" s="60"/>
      <c r="W39" s="73"/>
      <c r="X39" s="69"/>
      <c r="Y39" s="69"/>
    </row>
    <row r="40" spans="2:25" x14ac:dyDescent="0.2">
      <c r="B40" s="290"/>
      <c r="C40" s="276"/>
      <c r="D40" s="310"/>
      <c r="E40" s="266"/>
      <c r="F40" s="219"/>
      <c r="G40" s="267">
        <f>+F40*E40</f>
        <v>0</v>
      </c>
      <c r="H40" s="221"/>
      <c r="I40" s="69"/>
      <c r="J40" s="84"/>
      <c r="K40" s="85"/>
      <c r="L40" s="69"/>
      <c r="M40" s="86"/>
      <c r="N40" s="86"/>
      <c r="O40" s="86"/>
      <c r="P40" s="69"/>
      <c r="Q40" s="69"/>
      <c r="R40" s="69"/>
      <c r="S40" s="72"/>
      <c r="T40" s="72"/>
      <c r="U40" s="59"/>
      <c r="V40" s="60"/>
      <c r="W40" s="73"/>
      <c r="X40" s="69"/>
      <c r="Y40" s="69"/>
    </row>
    <row r="41" spans="2:25" x14ac:dyDescent="0.2">
      <c r="B41" s="289" t="s">
        <v>78</v>
      </c>
      <c r="C41" s="321" t="s">
        <v>79</v>
      </c>
      <c r="D41" s="310"/>
      <c r="E41" s="266"/>
      <c r="F41" s="219"/>
      <c r="G41" s="268">
        <f>SUM(G42:G43)</f>
        <v>0</v>
      </c>
      <c r="H41" s="221"/>
      <c r="I41" s="69"/>
      <c r="J41" s="70"/>
      <c r="K41" s="71"/>
      <c r="L41" s="69"/>
      <c r="M41" s="86"/>
      <c r="N41" s="86"/>
      <c r="O41" s="90"/>
      <c r="P41" s="69"/>
      <c r="Q41" s="69"/>
      <c r="R41" s="69"/>
      <c r="S41" s="72"/>
      <c r="T41" s="72"/>
      <c r="U41" s="59"/>
      <c r="V41" s="60"/>
      <c r="W41" s="73"/>
      <c r="X41" s="69"/>
      <c r="Y41" s="69"/>
    </row>
    <row r="42" spans="2:25" x14ac:dyDescent="0.2">
      <c r="B42" s="290"/>
      <c r="C42" s="276"/>
      <c r="D42" s="310"/>
      <c r="E42" s="266"/>
      <c r="F42" s="219"/>
      <c r="G42" s="267">
        <f>+F42*E42</f>
        <v>0</v>
      </c>
      <c r="H42" s="221"/>
      <c r="I42" s="69"/>
      <c r="J42" s="70"/>
      <c r="K42" s="71"/>
      <c r="L42" s="69"/>
      <c r="M42" s="86"/>
      <c r="N42" s="86"/>
      <c r="O42" s="90"/>
      <c r="P42" s="69"/>
      <c r="Q42" s="69"/>
      <c r="R42" s="69"/>
      <c r="S42" s="72"/>
      <c r="T42" s="72"/>
      <c r="U42" s="59"/>
      <c r="V42" s="60"/>
      <c r="W42" s="73"/>
      <c r="X42" s="69"/>
      <c r="Y42" s="69"/>
    </row>
    <row r="43" spans="2:25" x14ac:dyDescent="0.2">
      <c r="B43" s="290"/>
      <c r="C43" s="276"/>
      <c r="D43" s="310"/>
      <c r="E43" s="266"/>
      <c r="F43" s="219"/>
      <c r="G43" s="267">
        <f>+F43*E43</f>
        <v>0</v>
      </c>
      <c r="H43" s="221"/>
      <c r="I43" s="69"/>
      <c r="J43" s="70"/>
      <c r="K43" s="71"/>
      <c r="L43" s="69"/>
      <c r="M43" s="86"/>
      <c r="N43" s="86"/>
      <c r="O43" s="90"/>
      <c r="P43" s="69"/>
      <c r="Q43" s="69"/>
      <c r="R43" s="69"/>
      <c r="S43" s="72"/>
      <c r="T43" s="72"/>
      <c r="U43" s="59"/>
      <c r="V43" s="60"/>
      <c r="W43" s="73"/>
      <c r="X43" s="69"/>
      <c r="Y43" s="69"/>
    </row>
    <row r="44" spans="2:25" x14ac:dyDescent="0.2">
      <c r="B44" s="289" t="s">
        <v>80</v>
      </c>
      <c r="C44" s="321" t="s">
        <v>81</v>
      </c>
      <c r="D44" s="310"/>
      <c r="E44" s="266"/>
      <c r="F44" s="219"/>
      <c r="G44" s="268">
        <f>SUM(G45:G46)</f>
        <v>0</v>
      </c>
      <c r="H44" s="221"/>
      <c r="I44" s="69"/>
      <c r="J44" s="70"/>
      <c r="K44" s="71"/>
      <c r="L44" s="69"/>
      <c r="M44" s="86"/>
      <c r="N44" s="86"/>
      <c r="O44" s="90"/>
      <c r="P44" s="91"/>
      <c r="Q44" s="91"/>
      <c r="R44" s="69"/>
      <c r="S44" s="72"/>
      <c r="T44" s="72"/>
      <c r="U44" s="59"/>
      <c r="V44" s="60"/>
      <c r="W44" s="73"/>
      <c r="X44" s="69"/>
      <c r="Y44" s="69"/>
    </row>
    <row r="45" spans="2:25" x14ac:dyDescent="0.2">
      <c r="B45" s="290"/>
      <c r="C45" s="276"/>
      <c r="D45" s="310"/>
      <c r="E45" s="266"/>
      <c r="F45" s="219"/>
      <c r="G45" s="267">
        <f>+F45*E45</f>
        <v>0</v>
      </c>
      <c r="H45" s="221"/>
      <c r="I45" s="69"/>
      <c r="J45" s="70"/>
      <c r="K45" s="71"/>
      <c r="L45" s="69"/>
      <c r="M45" s="86"/>
      <c r="N45" s="86"/>
      <c r="O45" s="90"/>
      <c r="P45" s="91"/>
      <c r="Q45" s="91"/>
      <c r="R45" s="69"/>
      <c r="S45" s="72"/>
      <c r="T45" s="72"/>
      <c r="U45" s="59"/>
      <c r="V45" s="60"/>
      <c r="W45" s="73"/>
      <c r="X45" s="69"/>
      <c r="Y45" s="69"/>
    </row>
    <row r="46" spans="2:25" x14ac:dyDescent="0.2">
      <c r="B46" s="290"/>
      <c r="C46" s="276"/>
      <c r="D46" s="310"/>
      <c r="E46" s="266"/>
      <c r="F46" s="219"/>
      <c r="G46" s="267">
        <f>+F46*E46</f>
        <v>0</v>
      </c>
      <c r="H46" s="221"/>
      <c r="I46" s="69"/>
      <c r="J46" s="70"/>
      <c r="K46" s="71"/>
      <c r="L46" s="69"/>
      <c r="M46" s="86"/>
      <c r="N46" s="86"/>
      <c r="O46" s="90"/>
      <c r="P46" s="91"/>
      <c r="Q46" s="91"/>
      <c r="R46" s="69"/>
      <c r="S46" s="72"/>
      <c r="T46" s="72"/>
      <c r="U46" s="59"/>
      <c r="V46" s="60"/>
      <c r="W46" s="73"/>
      <c r="X46" s="69"/>
      <c r="Y46" s="69"/>
    </row>
    <row r="47" spans="2:25" x14ac:dyDescent="0.2">
      <c r="B47" s="289" t="s">
        <v>82</v>
      </c>
      <c r="C47" s="321" t="s">
        <v>83</v>
      </c>
      <c r="D47" s="310"/>
      <c r="E47" s="266"/>
      <c r="F47" s="219"/>
      <c r="G47" s="268">
        <f>SUM(G48:G49)</f>
        <v>0</v>
      </c>
      <c r="H47" s="221"/>
      <c r="I47" s="69"/>
      <c r="J47" s="84"/>
      <c r="K47" s="85"/>
      <c r="L47" s="69"/>
      <c r="M47" s="86"/>
      <c r="N47" s="86"/>
      <c r="O47" s="86"/>
      <c r="P47" s="69"/>
      <c r="Q47" s="69"/>
      <c r="R47" s="69"/>
      <c r="S47" s="72"/>
      <c r="T47" s="72"/>
      <c r="U47" s="59"/>
      <c r="V47" s="60"/>
      <c r="W47" s="73"/>
      <c r="X47" s="69"/>
      <c r="Y47" s="69"/>
    </row>
    <row r="48" spans="2:25" x14ac:dyDescent="0.2">
      <c r="B48" s="290"/>
      <c r="C48" s="276"/>
      <c r="D48" s="310"/>
      <c r="E48" s="266"/>
      <c r="F48" s="219"/>
      <c r="G48" s="267">
        <f>+F48*E48</f>
        <v>0</v>
      </c>
      <c r="H48" s="222"/>
      <c r="I48" s="69"/>
      <c r="J48" s="84"/>
      <c r="K48" s="85"/>
      <c r="L48" s="69"/>
      <c r="M48" s="86"/>
      <c r="N48" s="86"/>
      <c r="O48" s="86"/>
      <c r="P48" s="69"/>
      <c r="Q48" s="69"/>
      <c r="R48" s="69"/>
      <c r="S48" s="72"/>
      <c r="T48" s="72"/>
      <c r="U48" s="59"/>
      <c r="V48" s="60"/>
      <c r="W48" s="73"/>
      <c r="X48" s="69"/>
      <c r="Y48" s="69"/>
    </row>
    <row r="49" spans="2:25" x14ac:dyDescent="0.2">
      <c r="B49" s="290"/>
      <c r="C49" s="276"/>
      <c r="D49" s="310"/>
      <c r="E49" s="266"/>
      <c r="F49" s="219"/>
      <c r="G49" s="267">
        <f>+F49*E49</f>
        <v>0</v>
      </c>
      <c r="H49" s="222"/>
      <c r="I49" s="69"/>
      <c r="J49" s="84"/>
      <c r="K49" s="85"/>
      <c r="L49" s="69"/>
      <c r="M49" s="86"/>
      <c r="N49" s="86"/>
      <c r="O49" s="86"/>
      <c r="P49" s="69"/>
      <c r="Q49" s="69"/>
      <c r="R49" s="69"/>
      <c r="S49" s="72"/>
      <c r="T49" s="72"/>
      <c r="U49" s="59"/>
      <c r="V49" s="60"/>
      <c r="W49" s="73"/>
      <c r="X49" s="69"/>
      <c r="Y49" s="69"/>
    </row>
    <row r="50" spans="2:25" x14ac:dyDescent="0.2">
      <c r="B50" s="289" t="s">
        <v>84</v>
      </c>
      <c r="C50" s="321" t="s">
        <v>85</v>
      </c>
      <c r="D50" s="310"/>
      <c r="E50" s="266"/>
      <c r="F50" s="219"/>
      <c r="G50" s="268">
        <f>SUM(G51:G52)</f>
        <v>0</v>
      </c>
      <c r="H50" s="223"/>
      <c r="I50" s="69"/>
      <c r="J50" s="70"/>
      <c r="K50" s="71"/>
      <c r="L50" s="69"/>
      <c r="M50" s="86"/>
      <c r="N50" s="86"/>
      <c r="O50" s="86"/>
      <c r="P50" s="69"/>
      <c r="Q50" s="69"/>
      <c r="R50" s="69"/>
      <c r="S50" s="72"/>
      <c r="T50" s="72"/>
      <c r="U50" s="59"/>
      <c r="V50" s="60"/>
      <c r="W50" s="73"/>
      <c r="X50" s="69"/>
      <c r="Y50" s="69"/>
    </row>
    <row r="51" spans="2:25" x14ac:dyDescent="0.2">
      <c r="B51" s="290"/>
      <c r="C51" s="276"/>
      <c r="D51" s="310"/>
      <c r="E51" s="266"/>
      <c r="F51" s="219"/>
      <c r="G51" s="267">
        <f>+F51*E51</f>
        <v>0</v>
      </c>
      <c r="H51" s="223"/>
      <c r="I51" s="69"/>
      <c r="J51" s="70"/>
      <c r="K51" s="71"/>
      <c r="L51" s="69"/>
      <c r="M51" s="86"/>
      <c r="N51" s="86"/>
      <c r="O51" s="86"/>
      <c r="P51" s="69"/>
      <c r="Q51" s="69"/>
      <c r="R51" s="69"/>
      <c r="S51" s="72"/>
      <c r="T51" s="72"/>
      <c r="U51" s="59"/>
      <c r="V51" s="60"/>
      <c r="W51" s="73"/>
      <c r="X51" s="69"/>
      <c r="Y51" s="69"/>
    </row>
    <row r="52" spans="2:25" x14ac:dyDescent="0.2">
      <c r="B52" s="290"/>
      <c r="C52" s="276"/>
      <c r="D52" s="310"/>
      <c r="E52" s="266"/>
      <c r="F52" s="219"/>
      <c r="G52" s="267">
        <f>+F52*E52</f>
        <v>0</v>
      </c>
      <c r="H52" s="223"/>
      <c r="I52" s="69"/>
      <c r="J52" s="70"/>
      <c r="K52" s="71"/>
      <c r="L52" s="69"/>
      <c r="M52" s="86"/>
      <c r="N52" s="86"/>
      <c r="O52" s="86"/>
      <c r="P52" s="69"/>
      <c r="Q52" s="69"/>
      <c r="R52" s="69"/>
      <c r="S52" s="72"/>
      <c r="T52" s="72"/>
      <c r="U52" s="59"/>
      <c r="V52" s="60"/>
      <c r="W52" s="73"/>
      <c r="X52" s="69"/>
      <c r="Y52" s="69"/>
    </row>
    <row r="53" spans="2:25" x14ac:dyDescent="0.2">
      <c r="B53" s="289" t="s">
        <v>86</v>
      </c>
      <c r="C53" s="321" t="s">
        <v>39</v>
      </c>
      <c r="D53" s="310"/>
      <c r="E53" s="266"/>
      <c r="F53" s="219"/>
      <c r="G53" s="268">
        <f>SUM(G54:G55)</f>
        <v>0</v>
      </c>
      <c r="H53" s="92"/>
      <c r="I53" s="79"/>
      <c r="J53" s="70"/>
      <c r="K53" s="71"/>
      <c r="L53" s="79"/>
      <c r="M53" s="93"/>
      <c r="N53" s="93"/>
      <c r="O53" s="93"/>
      <c r="P53" s="79"/>
      <c r="Q53" s="79"/>
      <c r="R53" s="79"/>
      <c r="S53" s="80"/>
      <c r="T53" s="80"/>
      <c r="U53" s="81"/>
      <c r="V53" s="82"/>
      <c r="W53" s="83"/>
      <c r="X53" s="79"/>
      <c r="Y53" s="79"/>
    </row>
    <row r="54" spans="2:25" x14ac:dyDescent="0.2">
      <c r="B54" s="290"/>
      <c r="C54" s="276"/>
      <c r="D54" s="310"/>
      <c r="E54" s="266"/>
      <c r="F54" s="219"/>
      <c r="G54" s="267">
        <f>+F54*E54</f>
        <v>0</v>
      </c>
      <c r="H54" s="92"/>
      <c r="I54" s="79"/>
      <c r="J54" s="70"/>
      <c r="K54" s="71"/>
      <c r="L54" s="79"/>
      <c r="M54" s="93"/>
      <c r="N54" s="93"/>
      <c r="O54" s="93"/>
      <c r="P54" s="79"/>
      <c r="Q54" s="79"/>
      <c r="R54" s="79"/>
      <c r="S54" s="80"/>
      <c r="T54" s="80"/>
      <c r="U54" s="81"/>
      <c r="V54" s="82"/>
      <c r="W54" s="83"/>
      <c r="X54" s="79"/>
      <c r="Y54" s="79"/>
    </row>
    <row r="55" spans="2:25" x14ac:dyDescent="0.2">
      <c r="B55" s="290"/>
      <c r="C55" s="276"/>
      <c r="D55" s="310"/>
      <c r="E55" s="266"/>
      <c r="F55" s="219"/>
      <c r="G55" s="267">
        <f>+F55*E55</f>
        <v>0</v>
      </c>
      <c r="H55" s="94"/>
      <c r="I55" s="79"/>
      <c r="J55" s="70"/>
      <c r="K55" s="71"/>
      <c r="L55" s="79"/>
      <c r="M55" s="93"/>
      <c r="N55" s="93"/>
      <c r="O55" s="93"/>
      <c r="P55" s="79"/>
      <c r="Q55" s="79"/>
      <c r="R55" s="79"/>
      <c r="S55" s="80"/>
      <c r="T55" s="80"/>
      <c r="U55" s="81"/>
      <c r="V55" s="82"/>
      <c r="W55" s="83"/>
      <c r="X55" s="79"/>
      <c r="Y55" s="79"/>
    </row>
    <row r="56" spans="2:25" ht="15" x14ac:dyDescent="0.2">
      <c r="B56" s="288" t="s">
        <v>87</v>
      </c>
      <c r="C56" s="320" t="s">
        <v>266</v>
      </c>
      <c r="D56" s="309" t="str">
        <f>F7</f>
        <v>m²</v>
      </c>
      <c r="E56" s="218">
        <f>+$E$7</f>
        <v>0</v>
      </c>
      <c r="F56" s="334">
        <f>+IF(E56=0,0,H56/E56)</f>
        <v>0</v>
      </c>
      <c r="G56" s="217"/>
      <c r="H56" s="218">
        <f>+G57+G60+G63+G66+G69+G72+G75</f>
        <v>0</v>
      </c>
      <c r="I56" s="69"/>
      <c r="J56" s="72"/>
      <c r="K56" s="72"/>
      <c r="L56" s="59"/>
      <c r="M56" s="60"/>
      <c r="N56" s="73"/>
      <c r="O56" s="69"/>
      <c r="P56" s="69"/>
    </row>
    <row r="57" spans="2:25" x14ac:dyDescent="0.2">
      <c r="B57" s="289" t="s">
        <v>88</v>
      </c>
      <c r="C57" s="321" t="s">
        <v>89</v>
      </c>
      <c r="D57" s="310"/>
      <c r="E57" s="266"/>
      <c r="F57" s="219"/>
      <c r="G57" s="268">
        <f>SUM(G58:G59)</f>
        <v>0</v>
      </c>
      <c r="H57" s="221"/>
      <c r="I57" s="69"/>
      <c r="J57" s="72"/>
      <c r="K57" s="72"/>
      <c r="L57" s="59"/>
      <c r="M57" s="60"/>
      <c r="N57" s="73"/>
      <c r="O57" s="69"/>
      <c r="P57" s="69"/>
    </row>
    <row r="58" spans="2:25" x14ac:dyDescent="0.2">
      <c r="B58" s="292"/>
      <c r="C58" s="276"/>
      <c r="D58" s="310"/>
      <c r="E58" s="266"/>
      <c r="F58" s="219"/>
      <c r="G58" s="267">
        <f>+F58*E58</f>
        <v>0</v>
      </c>
      <c r="H58" s="221"/>
      <c r="I58" s="69"/>
      <c r="J58" s="72"/>
      <c r="K58" s="72"/>
      <c r="L58" s="59"/>
      <c r="M58" s="60"/>
      <c r="N58" s="73"/>
      <c r="O58" s="69"/>
      <c r="P58" s="69"/>
    </row>
    <row r="59" spans="2:25" x14ac:dyDescent="0.2">
      <c r="B59" s="290"/>
      <c r="C59" s="276"/>
      <c r="D59" s="310"/>
      <c r="E59" s="266"/>
      <c r="F59" s="219"/>
      <c r="G59" s="267">
        <f>+F59*E59</f>
        <v>0</v>
      </c>
      <c r="H59" s="221"/>
      <c r="I59" s="69"/>
      <c r="J59" s="72"/>
      <c r="K59" s="72"/>
      <c r="L59" s="59"/>
      <c r="M59" s="60"/>
      <c r="N59" s="73"/>
      <c r="O59" s="69"/>
      <c r="P59" s="69"/>
    </row>
    <row r="60" spans="2:25" x14ac:dyDescent="0.2">
      <c r="B60" s="289" t="s">
        <v>90</v>
      </c>
      <c r="C60" s="321" t="s">
        <v>91</v>
      </c>
      <c r="D60" s="310"/>
      <c r="E60" s="266"/>
      <c r="F60" s="219"/>
      <c r="G60" s="268">
        <f>SUM(G61:G62)</f>
        <v>0</v>
      </c>
      <c r="H60" s="221"/>
      <c r="I60" s="69"/>
      <c r="J60" s="72"/>
      <c r="K60" s="72"/>
      <c r="L60" s="59"/>
      <c r="M60" s="60"/>
      <c r="N60" s="73"/>
      <c r="O60" s="69"/>
      <c r="P60" s="69"/>
    </row>
    <row r="61" spans="2:25" x14ac:dyDescent="0.2">
      <c r="B61" s="292"/>
      <c r="C61" s="276"/>
      <c r="D61" s="310"/>
      <c r="E61" s="266"/>
      <c r="F61" s="219"/>
      <c r="G61" s="267">
        <f>+F61*E61</f>
        <v>0</v>
      </c>
      <c r="H61" s="221"/>
      <c r="I61" s="69"/>
      <c r="J61" s="72"/>
      <c r="K61" s="72"/>
      <c r="L61" s="59"/>
      <c r="M61" s="60"/>
      <c r="N61" s="73"/>
      <c r="O61" s="69"/>
      <c r="P61" s="69"/>
    </row>
    <row r="62" spans="2:25" x14ac:dyDescent="0.2">
      <c r="B62" s="290"/>
      <c r="C62" s="276"/>
      <c r="D62" s="310"/>
      <c r="E62" s="266"/>
      <c r="F62" s="219"/>
      <c r="G62" s="267">
        <f>+F62*E62</f>
        <v>0</v>
      </c>
      <c r="H62" s="221"/>
      <c r="I62" s="69"/>
      <c r="J62" s="72"/>
      <c r="K62" s="72"/>
      <c r="L62" s="59"/>
      <c r="M62" s="60"/>
      <c r="N62" s="73"/>
      <c r="O62" s="69"/>
      <c r="P62" s="69"/>
    </row>
    <row r="63" spans="2:25" x14ac:dyDescent="0.2">
      <c r="B63" s="289" t="s">
        <v>92</v>
      </c>
      <c r="C63" s="321" t="s">
        <v>42</v>
      </c>
      <c r="D63" s="311"/>
      <c r="E63" s="266"/>
      <c r="F63" s="224"/>
      <c r="G63" s="268">
        <f>SUM(G64:G65)</f>
        <v>0</v>
      </c>
      <c r="H63" s="221"/>
      <c r="I63" s="69"/>
      <c r="J63" s="72"/>
      <c r="K63" s="72"/>
      <c r="L63" s="59"/>
      <c r="M63" s="60"/>
      <c r="N63" s="73"/>
      <c r="O63" s="69"/>
      <c r="P63" s="69"/>
    </row>
    <row r="64" spans="2:25" x14ac:dyDescent="0.2">
      <c r="B64" s="292"/>
      <c r="C64" s="276"/>
      <c r="D64" s="310"/>
      <c r="E64" s="266"/>
      <c r="F64" s="219"/>
      <c r="G64" s="267">
        <f>+F64*E64</f>
        <v>0</v>
      </c>
      <c r="H64" s="221"/>
      <c r="I64" s="69"/>
      <c r="J64" s="72"/>
      <c r="K64" s="72"/>
      <c r="L64" s="59"/>
      <c r="M64" s="60"/>
      <c r="N64" s="73"/>
      <c r="O64" s="69"/>
      <c r="P64" s="69"/>
    </row>
    <row r="65" spans="2:16" x14ac:dyDescent="0.2">
      <c r="B65" s="293"/>
      <c r="C65" s="276"/>
      <c r="D65" s="310"/>
      <c r="E65" s="266"/>
      <c r="F65" s="219"/>
      <c r="G65" s="267">
        <f>+F65*E65</f>
        <v>0</v>
      </c>
      <c r="H65" s="221"/>
      <c r="I65" s="69"/>
      <c r="J65" s="72"/>
      <c r="K65" s="72"/>
      <c r="L65" s="59"/>
      <c r="M65" s="60"/>
      <c r="N65" s="73"/>
      <c r="O65" s="69"/>
      <c r="P65" s="69"/>
    </row>
    <row r="66" spans="2:16" x14ac:dyDescent="0.2">
      <c r="B66" s="294" t="s">
        <v>93</v>
      </c>
      <c r="C66" s="321" t="s">
        <v>94</v>
      </c>
      <c r="D66" s="311"/>
      <c r="E66" s="266"/>
      <c r="F66" s="224"/>
      <c r="G66" s="268">
        <f>SUM(G67:G68)</f>
        <v>0</v>
      </c>
      <c r="H66" s="221"/>
      <c r="I66" s="69"/>
      <c r="J66" s="72"/>
      <c r="K66" s="72"/>
      <c r="L66" s="59"/>
      <c r="M66" s="60"/>
      <c r="N66" s="73"/>
      <c r="O66" s="69"/>
      <c r="P66" s="69"/>
    </row>
    <row r="67" spans="2:16" x14ac:dyDescent="0.2">
      <c r="B67" s="292"/>
      <c r="C67" s="276"/>
      <c r="D67" s="310"/>
      <c r="E67" s="266"/>
      <c r="F67" s="219"/>
      <c r="G67" s="267">
        <f>+F67*E67</f>
        <v>0</v>
      </c>
      <c r="H67" s="221"/>
      <c r="I67" s="69"/>
      <c r="J67" s="72"/>
      <c r="K67" s="72"/>
      <c r="L67" s="59"/>
      <c r="M67" s="60"/>
      <c r="N67" s="73"/>
      <c r="O67" s="69"/>
      <c r="P67" s="69"/>
    </row>
    <row r="68" spans="2:16" x14ac:dyDescent="0.2">
      <c r="B68" s="290"/>
      <c r="C68" s="276"/>
      <c r="D68" s="310"/>
      <c r="E68" s="266"/>
      <c r="F68" s="219"/>
      <c r="G68" s="267">
        <f>+F68*E68</f>
        <v>0</v>
      </c>
      <c r="H68" s="221"/>
      <c r="I68" s="69"/>
      <c r="J68" s="72"/>
      <c r="K68" s="72"/>
      <c r="L68" s="59"/>
      <c r="M68" s="60"/>
      <c r="N68" s="73"/>
      <c r="O68" s="69"/>
      <c r="P68" s="69"/>
    </row>
    <row r="69" spans="2:16" x14ac:dyDescent="0.2">
      <c r="B69" s="294" t="s">
        <v>95</v>
      </c>
      <c r="C69" s="322" t="s">
        <v>96</v>
      </c>
      <c r="D69" s="311"/>
      <c r="E69" s="266"/>
      <c r="F69" s="224"/>
      <c r="G69" s="268">
        <f>SUM(G70:G71)</f>
        <v>0</v>
      </c>
      <c r="H69" s="221"/>
      <c r="I69" s="69"/>
      <c r="J69" s="72"/>
      <c r="K69" s="72"/>
      <c r="L69" s="59"/>
      <c r="M69" s="60"/>
      <c r="N69" s="73"/>
      <c r="O69" s="69"/>
      <c r="P69" s="69"/>
    </row>
    <row r="70" spans="2:16" x14ac:dyDescent="0.2">
      <c r="B70" s="290"/>
      <c r="C70" s="276"/>
      <c r="D70" s="310"/>
      <c r="E70" s="266"/>
      <c r="F70" s="219"/>
      <c r="G70" s="267">
        <f>+F70*E70</f>
        <v>0</v>
      </c>
      <c r="H70" s="222"/>
      <c r="I70" s="69"/>
      <c r="J70" s="72"/>
      <c r="K70" s="72"/>
      <c r="L70" s="59"/>
      <c r="M70" s="60"/>
      <c r="N70" s="73"/>
      <c r="O70" s="69"/>
      <c r="P70" s="69"/>
    </row>
    <row r="71" spans="2:16" x14ac:dyDescent="0.2">
      <c r="B71" s="290"/>
      <c r="C71" s="276"/>
      <c r="D71" s="310"/>
      <c r="E71" s="266"/>
      <c r="F71" s="219"/>
      <c r="G71" s="267">
        <f>+F71*E71</f>
        <v>0</v>
      </c>
      <c r="H71" s="222"/>
      <c r="I71" s="69"/>
      <c r="J71" s="72"/>
      <c r="K71" s="72"/>
      <c r="L71" s="59"/>
      <c r="M71" s="60"/>
      <c r="N71" s="73"/>
      <c r="O71" s="69"/>
      <c r="P71" s="69"/>
    </row>
    <row r="72" spans="2:16" x14ac:dyDescent="0.2">
      <c r="B72" s="289" t="s">
        <v>95</v>
      </c>
      <c r="C72" s="321" t="s">
        <v>97</v>
      </c>
      <c r="D72" s="310"/>
      <c r="E72" s="266"/>
      <c r="F72" s="224"/>
      <c r="G72" s="268">
        <f>SUM(G73:G74)</f>
        <v>0</v>
      </c>
      <c r="H72" s="223"/>
      <c r="I72" s="69"/>
      <c r="J72" s="72"/>
      <c r="K72" s="72"/>
      <c r="L72" s="59"/>
      <c r="M72" s="60"/>
      <c r="N72" s="73"/>
      <c r="O72" s="69"/>
      <c r="P72" s="69"/>
    </row>
    <row r="73" spans="2:16" x14ac:dyDescent="0.2">
      <c r="B73" s="290"/>
      <c r="C73" s="276"/>
      <c r="D73" s="310"/>
      <c r="E73" s="266"/>
      <c r="F73" s="219"/>
      <c r="G73" s="267">
        <f>+F73*E73</f>
        <v>0</v>
      </c>
      <c r="H73" s="223"/>
      <c r="I73" s="69"/>
      <c r="J73" s="72"/>
      <c r="K73" s="72"/>
      <c r="L73" s="59"/>
      <c r="M73" s="60"/>
      <c r="N73" s="73"/>
      <c r="O73" s="69"/>
      <c r="P73" s="69"/>
    </row>
    <row r="74" spans="2:16" x14ac:dyDescent="0.2">
      <c r="B74" s="290"/>
      <c r="C74" s="276"/>
      <c r="D74" s="310"/>
      <c r="E74" s="266"/>
      <c r="F74" s="219"/>
      <c r="G74" s="267">
        <f>+F74*E74</f>
        <v>0</v>
      </c>
      <c r="H74" s="223"/>
      <c r="I74" s="69"/>
      <c r="J74" s="72"/>
      <c r="K74" s="72"/>
      <c r="L74" s="59"/>
      <c r="M74" s="60"/>
      <c r="N74" s="73"/>
      <c r="O74" s="69"/>
      <c r="P74" s="69"/>
    </row>
    <row r="75" spans="2:16" x14ac:dyDescent="0.2">
      <c r="B75" s="289" t="s">
        <v>98</v>
      </c>
      <c r="C75" s="321" t="s">
        <v>39</v>
      </c>
      <c r="D75" s="310"/>
      <c r="E75" s="266"/>
      <c r="F75" s="224"/>
      <c r="G75" s="268">
        <f>SUM(G76:G77)</f>
        <v>0</v>
      </c>
      <c r="H75" s="223"/>
      <c r="I75" s="69"/>
      <c r="J75" s="72"/>
      <c r="K75" s="72"/>
      <c r="L75" s="59"/>
      <c r="M75" s="60"/>
      <c r="N75" s="73"/>
      <c r="O75" s="69"/>
      <c r="P75" s="69"/>
    </row>
    <row r="76" spans="2:16" x14ac:dyDescent="0.2">
      <c r="B76" s="290"/>
      <c r="C76" s="276"/>
      <c r="D76" s="310"/>
      <c r="E76" s="266"/>
      <c r="F76" s="219"/>
      <c r="G76" s="267">
        <f>+F76*E76</f>
        <v>0</v>
      </c>
      <c r="H76" s="223"/>
      <c r="I76" s="69"/>
      <c r="J76" s="72"/>
      <c r="K76" s="72"/>
      <c r="L76" s="59"/>
      <c r="M76" s="60"/>
      <c r="N76" s="73"/>
      <c r="O76" s="69"/>
      <c r="P76" s="69"/>
    </row>
    <row r="77" spans="2:16" x14ac:dyDescent="0.2">
      <c r="B77" s="295"/>
      <c r="C77" s="276"/>
      <c r="D77" s="310"/>
      <c r="E77" s="266"/>
      <c r="F77" s="219"/>
      <c r="G77" s="269">
        <f>+F77*E77</f>
        <v>0</v>
      </c>
      <c r="H77" s="94"/>
      <c r="I77" s="95"/>
      <c r="J77" s="80"/>
      <c r="K77" s="80"/>
      <c r="L77" s="81"/>
      <c r="M77" s="82"/>
      <c r="N77" s="83"/>
      <c r="O77" s="79"/>
      <c r="P77" s="79"/>
    </row>
    <row r="78" spans="2:16" ht="15" x14ac:dyDescent="0.2">
      <c r="B78" s="288" t="s">
        <v>99</v>
      </c>
      <c r="C78" s="320" t="s">
        <v>267</v>
      </c>
      <c r="D78" s="309" t="str">
        <f>F7</f>
        <v>m²</v>
      </c>
      <c r="E78" s="218">
        <f>+$E$7</f>
        <v>0</v>
      </c>
      <c r="F78" s="334">
        <f>+IF(E78=0,0,H78/E78)</f>
        <v>0</v>
      </c>
      <c r="G78" s="217"/>
      <c r="H78" s="218">
        <f>+$G$79+$G$82+$G$85+$G$88+$G$91+$G$94+$G$97+$G$100+$G$103+$G$106+$G$109+$G$112</f>
        <v>0</v>
      </c>
      <c r="I78" s="69"/>
      <c r="J78" s="72"/>
      <c r="K78" s="72"/>
      <c r="L78" s="59"/>
      <c r="M78" s="60"/>
      <c r="N78" s="73"/>
      <c r="O78" s="69"/>
      <c r="P78" s="69"/>
    </row>
    <row r="79" spans="2:16" x14ac:dyDescent="0.2">
      <c r="B79" s="289" t="s">
        <v>100</v>
      </c>
      <c r="C79" s="321" t="s">
        <v>101</v>
      </c>
      <c r="D79" s="310"/>
      <c r="E79" s="266"/>
      <c r="F79" s="219"/>
      <c r="G79" s="268">
        <f>SUM(G80:G81)</f>
        <v>0</v>
      </c>
      <c r="H79" s="221"/>
      <c r="I79" s="69"/>
      <c r="J79" s="72"/>
      <c r="K79" s="72"/>
      <c r="L79" s="59"/>
      <c r="M79" s="60"/>
      <c r="N79" s="73"/>
      <c r="O79" s="69"/>
      <c r="P79" s="69"/>
    </row>
    <row r="80" spans="2:16" x14ac:dyDescent="0.2">
      <c r="B80" s="290"/>
      <c r="C80" s="276"/>
      <c r="D80" s="310"/>
      <c r="E80" s="266"/>
      <c r="F80" s="219"/>
      <c r="G80" s="267">
        <f>+F80*E80</f>
        <v>0</v>
      </c>
      <c r="H80" s="221"/>
      <c r="I80" s="69"/>
      <c r="J80" s="72"/>
      <c r="K80" s="72"/>
      <c r="L80" s="59"/>
      <c r="M80" s="60"/>
      <c r="N80" s="73"/>
      <c r="O80" s="69"/>
      <c r="P80" s="69"/>
    </row>
    <row r="81" spans="2:16" x14ac:dyDescent="0.2">
      <c r="B81" s="292"/>
      <c r="C81" s="276"/>
      <c r="D81" s="310"/>
      <c r="E81" s="266"/>
      <c r="F81" s="219"/>
      <c r="G81" s="267">
        <f>+F81*E81</f>
        <v>0</v>
      </c>
      <c r="H81" s="221"/>
      <c r="I81" s="69"/>
      <c r="J81" s="72"/>
      <c r="K81" s="72"/>
      <c r="L81" s="59"/>
      <c r="M81" s="60"/>
      <c r="N81" s="73"/>
      <c r="O81" s="69"/>
      <c r="P81" s="69"/>
    </row>
    <row r="82" spans="2:16" x14ac:dyDescent="0.2">
      <c r="B82" s="289" t="s">
        <v>102</v>
      </c>
      <c r="C82" s="321" t="s">
        <v>103</v>
      </c>
      <c r="D82" s="310"/>
      <c r="E82" s="266"/>
      <c r="F82" s="219"/>
      <c r="G82" s="268">
        <f>SUM(G83:G84)</f>
        <v>0</v>
      </c>
      <c r="H82" s="221"/>
      <c r="I82" s="69"/>
      <c r="J82" s="72"/>
      <c r="K82" s="72"/>
      <c r="L82" s="59"/>
      <c r="M82" s="60"/>
      <c r="N82" s="73"/>
      <c r="O82" s="69"/>
      <c r="P82" s="69"/>
    </row>
    <row r="83" spans="2:16" x14ac:dyDescent="0.2">
      <c r="B83" s="290"/>
      <c r="C83" s="276"/>
      <c r="D83" s="310"/>
      <c r="E83" s="266"/>
      <c r="F83" s="219"/>
      <c r="G83" s="267">
        <f>+F83*E83</f>
        <v>0</v>
      </c>
      <c r="H83" s="221"/>
      <c r="I83" s="69"/>
      <c r="J83" s="72"/>
      <c r="K83" s="72"/>
      <c r="L83" s="59"/>
      <c r="M83" s="60"/>
      <c r="N83" s="73"/>
      <c r="O83" s="69"/>
      <c r="P83" s="69"/>
    </row>
    <row r="84" spans="2:16" x14ac:dyDescent="0.2">
      <c r="B84" s="292"/>
      <c r="C84" s="276"/>
      <c r="D84" s="310"/>
      <c r="E84" s="266"/>
      <c r="F84" s="219"/>
      <c r="G84" s="267">
        <f>+F84*E84</f>
        <v>0</v>
      </c>
      <c r="H84" s="221"/>
      <c r="I84" s="69"/>
      <c r="J84" s="72"/>
      <c r="K84" s="72"/>
      <c r="L84" s="59"/>
      <c r="M84" s="60"/>
      <c r="N84" s="73"/>
      <c r="O84" s="69"/>
      <c r="P84" s="69"/>
    </row>
    <row r="85" spans="2:16" x14ac:dyDescent="0.2">
      <c r="B85" s="289" t="s">
        <v>104</v>
      </c>
      <c r="C85" s="321" t="s">
        <v>105</v>
      </c>
      <c r="D85" s="310"/>
      <c r="E85" s="266"/>
      <c r="F85" s="219"/>
      <c r="G85" s="268">
        <f>SUM(G86:G87)</f>
        <v>0</v>
      </c>
      <c r="H85" s="221"/>
      <c r="I85" s="69"/>
      <c r="J85" s="72"/>
      <c r="K85" s="72"/>
      <c r="L85" s="59"/>
      <c r="M85" s="60"/>
      <c r="N85" s="73"/>
      <c r="O85" s="69"/>
      <c r="P85" s="69"/>
    </row>
    <row r="86" spans="2:16" x14ac:dyDescent="0.2">
      <c r="B86" s="290"/>
      <c r="C86" s="276"/>
      <c r="D86" s="310"/>
      <c r="E86" s="266"/>
      <c r="F86" s="219"/>
      <c r="G86" s="267">
        <f>+F86*E86</f>
        <v>0</v>
      </c>
      <c r="H86" s="221"/>
      <c r="I86" s="69"/>
      <c r="J86" s="72"/>
      <c r="K86" s="72"/>
      <c r="L86" s="59"/>
      <c r="M86" s="60"/>
      <c r="N86" s="73"/>
      <c r="O86" s="69"/>
      <c r="P86" s="69"/>
    </row>
    <row r="87" spans="2:16" x14ac:dyDescent="0.2">
      <c r="B87" s="292"/>
      <c r="C87" s="276"/>
      <c r="D87" s="310"/>
      <c r="E87" s="266"/>
      <c r="F87" s="219"/>
      <c r="G87" s="267">
        <f>+F87*E87</f>
        <v>0</v>
      </c>
      <c r="H87" s="221"/>
      <c r="I87" s="69"/>
      <c r="J87" s="72"/>
      <c r="K87" s="72"/>
      <c r="L87" s="59"/>
      <c r="M87" s="60"/>
      <c r="N87" s="73"/>
      <c r="O87" s="69"/>
      <c r="P87" s="69"/>
    </row>
    <row r="88" spans="2:16" x14ac:dyDescent="0.2">
      <c r="B88" s="289" t="s">
        <v>106</v>
      </c>
      <c r="C88" s="321" t="s">
        <v>107</v>
      </c>
      <c r="D88" s="310"/>
      <c r="E88" s="266"/>
      <c r="F88" s="219"/>
      <c r="G88" s="268">
        <f>SUM(G89:G90)</f>
        <v>0</v>
      </c>
      <c r="H88" s="221"/>
      <c r="I88" s="69"/>
      <c r="J88" s="72"/>
      <c r="K88" s="72"/>
      <c r="L88" s="59"/>
      <c r="M88" s="60"/>
      <c r="N88" s="73"/>
      <c r="O88" s="69"/>
      <c r="P88" s="69"/>
    </row>
    <row r="89" spans="2:16" x14ac:dyDescent="0.2">
      <c r="B89" s="290"/>
      <c r="C89" s="276"/>
      <c r="D89" s="310"/>
      <c r="E89" s="266"/>
      <c r="F89" s="219"/>
      <c r="G89" s="267">
        <f>+F89*E89</f>
        <v>0</v>
      </c>
      <c r="H89" s="221"/>
      <c r="I89" s="69"/>
      <c r="J89" s="72"/>
      <c r="K89" s="72"/>
      <c r="L89" s="59"/>
      <c r="M89" s="60"/>
      <c r="N89" s="73"/>
      <c r="O89" s="69"/>
      <c r="P89" s="69"/>
    </row>
    <row r="90" spans="2:16" x14ac:dyDescent="0.2">
      <c r="B90" s="292"/>
      <c r="C90" s="276"/>
      <c r="D90" s="310"/>
      <c r="E90" s="266"/>
      <c r="F90" s="219"/>
      <c r="G90" s="267">
        <f>+F90*E90</f>
        <v>0</v>
      </c>
      <c r="H90" s="221"/>
      <c r="I90" s="69"/>
      <c r="J90" s="72"/>
      <c r="K90" s="72"/>
      <c r="L90" s="59"/>
      <c r="M90" s="60"/>
      <c r="N90" s="73"/>
      <c r="O90" s="69"/>
      <c r="P90" s="69"/>
    </row>
    <row r="91" spans="2:16" x14ac:dyDescent="0.2">
      <c r="B91" s="289" t="s">
        <v>108</v>
      </c>
      <c r="C91" s="321" t="s">
        <v>109</v>
      </c>
      <c r="D91" s="310"/>
      <c r="E91" s="266"/>
      <c r="F91" s="219"/>
      <c r="G91" s="268">
        <f>SUM(G92:G93)</f>
        <v>0</v>
      </c>
      <c r="H91" s="221"/>
      <c r="I91" s="69"/>
      <c r="J91" s="72"/>
      <c r="K91" s="72"/>
      <c r="L91" s="59"/>
      <c r="M91" s="60"/>
      <c r="N91" s="73"/>
      <c r="O91" s="69"/>
      <c r="P91" s="69"/>
    </row>
    <row r="92" spans="2:16" x14ac:dyDescent="0.2">
      <c r="B92" s="290"/>
      <c r="C92" s="276"/>
      <c r="D92" s="310"/>
      <c r="E92" s="266"/>
      <c r="F92" s="219"/>
      <c r="G92" s="267">
        <f>+F92*E92</f>
        <v>0</v>
      </c>
      <c r="H92" s="221"/>
      <c r="I92" s="69"/>
      <c r="J92" s="72"/>
      <c r="K92" s="72"/>
      <c r="L92" s="59"/>
      <c r="M92" s="60"/>
      <c r="N92" s="73"/>
      <c r="O92" s="69"/>
      <c r="P92" s="69"/>
    </row>
    <row r="93" spans="2:16" x14ac:dyDescent="0.2">
      <c r="B93" s="292"/>
      <c r="C93" s="276"/>
      <c r="D93" s="310"/>
      <c r="E93" s="266"/>
      <c r="F93" s="219"/>
      <c r="G93" s="267">
        <f>+F93*E93</f>
        <v>0</v>
      </c>
      <c r="H93" s="221"/>
      <c r="I93" s="69"/>
      <c r="J93" s="72"/>
      <c r="K93" s="72"/>
      <c r="L93" s="59"/>
      <c r="M93" s="60"/>
      <c r="N93" s="73"/>
      <c r="O93" s="69"/>
      <c r="P93" s="69"/>
    </row>
    <row r="94" spans="2:16" x14ac:dyDescent="0.2">
      <c r="B94" s="289" t="s">
        <v>110</v>
      </c>
      <c r="C94" s="321" t="s">
        <v>111</v>
      </c>
      <c r="D94" s="310"/>
      <c r="E94" s="266"/>
      <c r="F94" s="219"/>
      <c r="G94" s="268">
        <f>SUM(G95:G96)</f>
        <v>0</v>
      </c>
      <c r="H94" s="221"/>
      <c r="I94" s="69"/>
      <c r="J94" s="72"/>
      <c r="K94" s="72"/>
      <c r="L94" s="59"/>
      <c r="M94" s="60"/>
      <c r="N94" s="73"/>
      <c r="O94" s="69"/>
      <c r="P94" s="69"/>
    </row>
    <row r="95" spans="2:16" x14ac:dyDescent="0.2">
      <c r="B95" s="290"/>
      <c r="C95" s="276"/>
      <c r="D95" s="310"/>
      <c r="E95" s="266"/>
      <c r="F95" s="219"/>
      <c r="G95" s="267">
        <f>+F95*E95</f>
        <v>0</v>
      </c>
      <c r="H95" s="221"/>
      <c r="I95" s="69"/>
      <c r="J95" s="72"/>
      <c r="K95" s="72"/>
      <c r="L95" s="59"/>
      <c r="M95" s="60"/>
      <c r="N95" s="73"/>
      <c r="O95" s="69"/>
      <c r="P95" s="69"/>
    </row>
    <row r="96" spans="2:16" x14ac:dyDescent="0.2">
      <c r="B96" s="292"/>
      <c r="C96" s="276"/>
      <c r="D96" s="310"/>
      <c r="E96" s="266"/>
      <c r="F96" s="219"/>
      <c r="G96" s="267">
        <f>+F96*E96</f>
        <v>0</v>
      </c>
      <c r="H96" s="221"/>
      <c r="I96" s="69"/>
      <c r="J96" s="72"/>
      <c r="K96" s="72"/>
      <c r="L96" s="59"/>
      <c r="M96" s="60"/>
      <c r="N96" s="73"/>
      <c r="O96" s="69"/>
      <c r="P96" s="69"/>
    </row>
    <row r="97" spans="2:16" x14ac:dyDescent="0.2">
      <c r="B97" s="289" t="s">
        <v>112</v>
      </c>
      <c r="C97" s="321" t="s">
        <v>113</v>
      </c>
      <c r="D97" s="310"/>
      <c r="E97" s="266"/>
      <c r="F97" s="219"/>
      <c r="G97" s="268">
        <f>SUM(G98:G99)</f>
        <v>0</v>
      </c>
      <c r="H97" s="221"/>
      <c r="I97" s="69"/>
      <c r="J97" s="72"/>
      <c r="K97" s="72"/>
      <c r="L97" s="59"/>
      <c r="M97" s="60"/>
      <c r="N97" s="73"/>
      <c r="O97" s="69"/>
      <c r="P97" s="69"/>
    </row>
    <row r="98" spans="2:16" x14ac:dyDescent="0.2">
      <c r="B98" s="290"/>
      <c r="C98" s="276"/>
      <c r="D98" s="310"/>
      <c r="E98" s="266"/>
      <c r="F98" s="219"/>
      <c r="G98" s="267">
        <f>+F98*E98</f>
        <v>0</v>
      </c>
      <c r="H98" s="221"/>
      <c r="I98" s="69"/>
      <c r="J98" s="72"/>
      <c r="K98" s="72"/>
      <c r="L98" s="59"/>
      <c r="M98" s="60"/>
      <c r="N98" s="73"/>
      <c r="O98" s="69"/>
      <c r="P98" s="69"/>
    </row>
    <row r="99" spans="2:16" x14ac:dyDescent="0.2">
      <c r="B99" s="292"/>
      <c r="C99" s="276"/>
      <c r="D99" s="310"/>
      <c r="E99" s="266"/>
      <c r="F99" s="219"/>
      <c r="G99" s="267">
        <f>+F99*E99</f>
        <v>0</v>
      </c>
      <c r="H99" s="221"/>
      <c r="I99" s="69"/>
      <c r="J99" s="72"/>
      <c r="K99" s="72"/>
      <c r="L99" s="59"/>
      <c r="M99" s="60"/>
      <c r="N99" s="73"/>
      <c r="O99" s="69"/>
      <c r="P99" s="69"/>
    </row>
    <row r="100" spans="2:16" x14ac:dyDescent="0.2">
      <c r="B100" s="289" t="s">
        <v>114</v>
      </c>
      <c r="C100" s="321" t="s">
        <v>115</v>
      </c>
      <c r="D100" s="310"/>
      <c r="E100" s="266"/>
      <c r="F100" s="219"/>
      <c r="G100" s="268">
        <f>SUM(G101:G102)</f>
        <v>0</v>
      </c>
      <c r="H100" s="221"/>
      <c r="I100" s="69"/>
      <c r="J100" s="72"/>
      <c r="K100" s="72"/>
      <c r="L100" s="59"/>
      <c r="M100" s="60"/>
      <c r="N100" s="73"/>
      <c r="O100" s="69"/>
      <c r="P100" s="69"/>
    </row>
    <row r="101" spans="2:16" x14ac:dyDescent="0.2">
      <c r="B101" s="290"/>
      <c r="C101" s="276"/>
      <c r="D101" s="310"/>
      <c r="E101" s="266"/>
      <c r="F101" s="219"/>
      <c r="G101" s="267">
        <f>+F101*E101</f>
        <v>0</v>
      </c>
      <c r="H101" s="221"/>
      <c r="I101" s="69"/>
      <c r="J101" s="72"/>
      <c r="K101" s="72"/>
      <c r="L101" s="59"/>
      <c r="M101" s="60"/>
      <c r="N101" s="73"/>
      <c r="O101" s="69"/>
      <c r="P101" s="69"/>
    </row>
    <row r="102" spans="2:16" x14ac:dyDescent="0.2">
      <c r="B102" s="292"/>
      <c r="C102" s="276"/>
      <c r="D102" s="310"/>
      <c r="E102" s="266"/>
      <c r="F102" s="219"/>
      <c r="G102" s="267">
        <f>+F102*E102</f>
        <v>0</v>
      </c>
      <c r="H102" s="221"/>
      <c r="I102" s="69"/>
      <c r="J102" s="72"/>
      <c r="K102" s="72"/>
      <c r="L102" s="59"/>
      <c r="M102" s="60"/>
      <c r="N102" s="73"/>
      <c r="O102" s="69"/>
      <c r="P102" s="69"/>
    </row>
    <row r="103" spans="2:16" x14ac:dyDescent="0.2">
      <c r="B103" s="289" t="s">
        <v>116</v>
      </c>
      <c r="C103" s="321" t="s">
        <v>117</v>
      </c>
      <c r="D103" s="310"/>
      <c r="E103" s="266"/>
      <c r="F103" s="219"/>
      <c r="G103" s="268">
        <f>SUM(G104:G105)</f>
        <v>0</v>
      </c>
      <c r="H103" s="221"/>
      <c r="I103" s="69"/>
      <c r="J103" s="72"/>
      <c r="K103" s="72"/>
      <c r="L103" s="59"/>
      <c r="M103" s="60"/>
      <c r="N103" s="73"/>
      <c r="O103" s="69"/>
      <c r="P103" s="69"/>
    </row>
    <row r="104" spans="2:16" x14ac:dyDescent="0.2">
      <c r="B104" s="290"/>
      <c r="C104" s="276"/>
      <c r="D104" s="310"/>
      <c r="E104" s="266"/>
      <c r="F104" s="219"/>
      <c r="G104" s="267">
        <f>+F104*E104</f>
        <v>0</v>
      </c>
      <c r="H104" s="221"/>
      <c r="I104" s="69"/>
      <c r="J104" s="72"/>
      <c r="K104" s="72"/>
      <c r="L104" s="59"/>
      <c r="M104" s="60"/>
      <c r="N104" s="73"/>
      <c r="O104" s="69"/>
      <c r="P104" s="69"/>
    </row>
    <row r="105" spans="2:16" x14ac:dyDescent="0.2">
      <c r="B105" s="292"/>
      <c r="C105" s="276"/>
      <c r="D105" s="310"/>
      <c r="E105" s="266"/>
      <c r="F105" s="219"/>
      <c r="G105" s="267">
        <f>+F105*E105</f>
        <v>0</v>
      </c>
      <c r="H105" s="221"/>
      <c r="I105" s="69"/>
      <c r="J105" s="72"/>
      <c r="K105" s="72"/>
      <c r="L105" s="59"/>
      <c r="M105" s="60"/>
      <c r="N105" s="73"/>
      <c r="O105" s="69"/>
      <c r="P105" s="69"/>
    </row>
    <row r="106" spans="2:16" x14ac:dyDescent="0.2">
      <c r="B106" s="289" t="s">
        <v>118</v>
      </c>
      <c r="C106" s="321" t="s">
        <v>119</v>
      </c>
      <c r="D106" s="310"/>
      <c r="E106" s="266"/>
      <c r="F106" s="219"/>
      <c r="G106" s="268">
        <f>SUM(G107:G108)</f>
        <v>0</v>
      </c>
      <c r="H106" s="221"/>
      <c r="I106" s="69"/>
      <c r="J106" s="72"/>
      <c r="K106" s="72"/>
      <c r="L106" s="59"/>
      <c r="M106" s="60"/>
      <c r="N106" s="73"/>
      <c r="O106" s="69"/>
      <c r="P106" s="69"/>
    </row>
    <row r="107" spans="2:16" x14ac:dyDescent="0.2">
      <c r="B107" s="290"/>
      <c r="C107" s="276"/>
      <c r="D107" s="310"/>
      <c r="E107" s="266"/>
      <c r="F107" s="219"/>
      <c r="G107" s="267">
        <f>+F107*E107</f>
        <v>0</v>
      </c>
      <c r="H107" s="222"/>
      <c r="I107" s="69"/>
      <c r="J107" s="72"/>
      <c r="K107" s="72"/>
      <c r="L107" s="59"/>
      <c r="M107" s="60"/>
      <c r="N107" s="73"/>
      <c r="O107" s="69"/>
      <c r="P107" s="69"/>
    </row>
    <row r="108" spans="2:16" x14ac:dyDescent="0.2">
      <c r="B108" s="292"/>
      <c r="C108" s="276"/>
      <c r="D108" s="310"/>
      <c r="E108" s="266"/>
      <c r="F108" s="219"/>
      <c r="G108" s="267">
        <f>+F108*E108</f>
        <v>0</v>
      </c>
      <c r="H108" s="222"/>
      <c r="I108" s="69"/>
      <c r="J108" s="72"/>
      <c r="K108" s="72"/>
      <c r="L108" s="59"/>
      <c r="M108" s="60"/>
      <c r="N108" s="73"/>
      <c r="O108" s="69"/>
      <c r="P108" s="69"/>
    </row>
    <row r="109" spans="2:16" x14ac:dyDescent="0.2">
      <c r="B109" s="289" t="s">
        <v>120</v>
      </c>
      <c r="C109" s="321" t="s">
        <v>121</v>
      </c>
      <c r="D109" s="310"/>
      <c r="E109" s="266"/>
      <c r="F109" s="219"/>
      <c r="G109" s="268">
        <f>SUM(G110:G111)</f>
        <v>0</v>
      </c>
      <c r="H109" s="223"/>
      <c r="I109" s="69"/>
      <c r="J109" s="72"/>
      <c r="K109" s="72"/>
      <c r="L109" s="59"/>
      <c r="M109" s="60"/>
      <c r="N109" s="73"/>
      <c r="O109" s="69"/>
      <c r="P109" s="69"/>
    </row>
    <row r="110" spans="2:16" x14ac:dyDescent="0.2">
      <c r="B110" s="290"/>
      <c r="C110" s="276"/>
      <c r="D110" s="310"/>
      <c r="E110" s="266"/>
      <c r="F110" s="219"/>
      <c r="G110" s="267">
        <f>+F110*E110</f>
        <v>0</v>
      </c>
      <c r="H110" s="223"/>
      <c r="I110" s="69"/>
      <c r="J110" s="72"/>
      <c r="K110" s="72"/>
      <c r="L110" s="59"/>
      <c r="M110" s="60"/>
      <c r="N110" s="73"/>
      <c r="O110" s="69"/>
      <c r="P110" s="69"/>
    </row>
    <row r="111" spans="2:16" x14ac:dyDescent="0.2">
      <c r="B111" s="292"/>
      <c r="C111" s="276"/>
      <c r="D111" s="310"/>
      <c r="E111" s="266"/>
      <c r="F111" s="219"/>
      <c r="G111" s="267">
        <f>+F111*E111</f>
        <v>0</v>
      </c>
      <c r="H111" s="223"/>
      <c r="I111" s="69"/>
      <c r="J111" s="72"/>
      <c r="K111" s="72"/>
      <c r="L111" s="59"/>
      <c r="M111" s="60"/>
      <c r="N111" s="73"/>
      <c r="O111" s="69"/>
      <c r="P111" s="69"/>
    </row>
    <row r="112" spans="2:16" x14ac:dyDescent="0.2">
      <c r="B112" s="289" t="s">
        <v>122</v>
      </c>
      <c r="C112" s="321" t="s">
        <v>39</v>
      </c>
      <c r="D112" s="310"/>
      <c r="E112" s="266"/>
      <c r="F112" s="219"/>
      <c r="G112" s="268">
        <f>SUM(G113:G114)</f>
        <v>0</v>
      </c>
      <c r="H112" s="223"/>
      <c r="I112" s="69"/>
      <c r="J112" s="72"/>
      <c r="K112" s="72"/>
      <c r="L112" s="59"/>
      <c r="M112" s="60"/>
      <c r="N112" s="73"/>
      <c r="O112" s="69"/>
      <c r="P112" s="69"/>
    </row>
    <row r="113" spans="2:16" x14ac:dyDescent="0.2">
      <c r="B113" s="296"/>
      <c r="C113" s="276"/>
      <c r="D113" s="310"/>
      <c r="E113" s="266"/>
      <c r="F113" s="219"/>
      <c r="G113" s="267">
        <f>+F113*E113</f>
        <v>0</v>
      </c>
      <c r="H113" s="223"/>
      <c r="I113" s="69"/>
      <c r="J113" s="72"/>
      <c r="K113" s="72"/>
      <c r="L113" s="59"/>
      <c r="M113" s="60"/>
      <c r="N113" s="73"/>
      <c r="O113" s="69"/>
      <c r="P113" s="69"/>
    </row>
    <row r="114" spans="2:16" x14ac:dyDescent="0.2">
      <c r="B114" s="297"/>
      <c r="C114" s="323"/>
      <c r="D114" s="312"/>
      <c r="E114" s="273"/>
      <c r="F114" s="225"/>
      <c r="G114" s="269">
        <f>+F114*E114</f>
        <v>0</v>
      </c>
      <c r="H114" s="94"/>
      <c r="I114" s="79"/>
      <c r="J114" s="80"/>
      <c r="K114" s="80"/>
      <c r="L114" s="81"/>
      <c r="M114" s="82"/>
      <c r="N114" s="83"/>
      <c r="O114" s="79"/>
      <c r="P114" s="79"/>
    </row>
    <row r="115" spans="2:16" ht="15" x14ac:dyDescent="0.2">
      <c r="B115" s="288" t="s">
        <v>36</v>
      </c>
      <c r="C115" s="320" t="s">
        <v>268</v>
      </c>
      <c r="D115" s="309" t="str">
        <f>F7</f>
        <v>m²</v>
      </c>
      <c r="E115" s="218">
        <f>+$E$7</f>
        <v>0</v>
      </c>
      <c r="F115" s="334">
        <f>+IF(E115=0,0,H115/E115)</f>
        <v>0</v>
      </c>
      <c r="G115" s="217"/>
      <c r="H115" s="218">
        <f>+$G$119+$G$122+$G$125+$G$128+$G$131+$G$134+$G$137+$G$140+$G$143+$G$146+$G$149+$G$152+$G$155+$G$158+G116</f>
        <v>0</v>
      </c>
      <c r="I115" s="69"/>
      <c r="J115" s="72"/>
      <c r="K115" s="72"/>
      <c r="L115" s="59"/>
      <c r="M115" s="60"/>
      <c r="N115" s="73"/>
      <c r="O115" s="69"/>
      <c r="P115" s="69"/>
    </row>
    <row r="116" spans="2:16" x14ac:dyDescent="0.2">
      <c r="B116" s="289" t="s">
        <v>123</v>
      </c>
      <c r="C116" s="321" t="s">
        <v>101</v>
      </c>
      <c r="D116" s="310"/>
      <c r="E116" s="266"/>
      <c r="F116" s="219"/>
      <c r="G116" s="268">
        <f>SUM(G117:G118)</f>
        <v>0</v>
      </c>
      <c r="H116" s="221"/>
      <c r="I116" s="69"/>
      <c r="J116" s="72"/>
      <c r="K116" s="72"/>
      <c r="L116" s="59"/>
      <c r="M116" s="60"/>
      <c r="N116" s="73"/>
      <c r="O116" s="69"/>
      <c r="P116" s="69"/>
    </row>
    <row r="117" spans="2:16" x14ac:dyDescent="0.2">
      <c r="B117" s="290"/>
      <c r="C117" s="276"/>
      <c r="D117" s="310"/>
      <c r="E117" s="266"/>
      <c r="F117" s="219"/>
      <c r="G117" s="267">
        <f>+F117*E117</f>
        <v>0</v>
      </c>
      <c r="H117" s="221"/>
      <c r="I117" s="69"/>
      <c r="J117" s="72"/>
      <c r="K117" s="72"/>
      <c r="L117" s="59"/>
      <c r="M117" s="60"/>
      <c r="N117" s="73"/>
      <c r="O117" s="69"/>
      <c r="P117" s="69"/>
    </row>
    <row r="118" spans="2:16" x14ac:dyDescent="0.2">
      <c r="B118" s="292"/>
      <c r="C118" s="276"/>
      <c r="D118" s="310"/>
      <c r="E118" s="266"/>
      <c r="F118" s="219"/>
      <c r="G118" s="267">
        <f>+F118*E118</f>
        <v>0</v>
      </c>
      <c r="H118" s="221"/>
      <c r="I118" s="69"/>
      <c r="J118" s="72"/>
      <c r="K118" s="72"/>
      <c r="L118" s="59"/>
      <c r="M118" s="60"/>
      <c r="N118" s="73"/>
      <c r="O118" s="69"/>
      <c r="P118" s="69"/>
    </row>
    <row r="119" spans="2:16" x14ac:dyDescent="0.2">
      <c r="B119" s="289" t="s">
        <v>124</v>
      </c>
      <c r="C119" s="321" t="s">
        <v>125</v>
      </c>
      <c r="D119" s="310"/>
      <c r="E119" s="266"/>
      <c r="F119" s="219"/>
      <c r="G119" s="268">
        <f>SUM(G120:G121)</f>
        <v>0</v>
      </c>
      <c r="H119" s="221"/>
      <c r="I119" s="69"/>
      <c r="J119" s="72"/>
      <c r="K119" s="72"/>
      <c r="L119" s="59"/>
      <c r="M119" s="60"/>
      <c r="N119" s="73"/>
      <c r="O119" s="69"/>
      <c r="P119" s="69"/>
    </row>
    <row r="120" spans="2:16" x14ac:dyDescent="0.2">
      <c r="B120" s="290"/>
      <c r="C120" s="276"/>
      <c r="D120" s="310"/>
      <c r="E120" s="266"/>
      <c r="F120" s="219"/>
      <c r="G120" s="267">
        <f>+F120*E120</f>
        <v>0</v>
      </c>
      <c r="H120" s="221"/>
      <c r="I120" s="69"/>
      <c r="J120" s="72"/>
      <c r="K120" s="72"/>
      <c r="L120" s="59"/>
      <c r="M120" s="60"/>
      <c r="N120" s="73"/>
      <c r="O120" s="69"/>
      <c r="P120" s="69"/>
    </row>
    <row r="121" spans="2:16" x14ac:dyDescent="0.2">
      <c r="B121" s="292"/>
      <c r="C121" s="276"/>
      <c r="D121" s="310"/>
      <c r="E121" s="266"/>
      <c r="F121" s="219"/>
      <c r="G121" s="267">
        <f>+F121*E121</f>
        <v>0</v>
      </c>
      <c r="H121" s="221"/>
      <c r="I121" s="69"/>
      <c r="J121" s="72"/>
      <c r="K121" s="72"/>
      <c r="L121" s="59"/>
      <c r="M121" s="60"/>
      <c r="N121" s="73"/>
      <c r="O121" s="69"/>
      <c r="P121" s="69"/>
    </row>
    <row r="122" spans="2:16" x14ac:dyDescent="0.2">
      <c r="B122" s="289" t="s">
        <v>126</v>
      </c>
      <c r="C122" s="321" t="s">
        <v>127</v>
      </c>
      <c r="D122" s="310"/>
      <c r="E122" s="266"/>
      <c r="F122" s="219"/>
      <c r="G122" s="268">
        <f>SUM(G123:G124)</f>
        <v>0</v>
      </c>
      <c r="H122" s="221"/>
      <c r="I122" s="69"/>
      <c r="J122" s="72"/>
      <c r="K122" s="72"/>
      <c r="L122" s="59"/>
      <c r="M122" s="60"/>
      <c r="N122" s="73"/>
      <c r="O122" s="69"/>
      <c r="P122" s="69"/>
    </row>
    <row r="123" spans="2:16" x14ac:dyDescent="0.2">
      <c r="B123" s="290"/>
      <c r="C123" s="276"/>
      <c r="D123" s="310"/>
      <c r="E123" s="266"/>
      <c r="F123" s="219"/>
      <c r="G123" s="267">
        <f>+F123*E123</f>
        <v>0</v>
      </c>
      <c r="H123" s="221"/>
      <c r="I123" s="69"/>
      <c r="J123" s="72"/>
      <c r="K123" s="72"/>
      <c r="L123" s="59"/>
      <c r="M123" s="60"/>
      <c r="N123" s="73"/>
      <c r="O123" s="69"/>
      <c r="P123" s="69"/>
    </row>
    <row r="124" spans="2:16" x14ac:dyDescent="0.2">
      <c r="B124" s="292"/>
      <c r="C124" s="276"/>
      <c r="D124" s="310"/>
      <c r="E124" s="266"/>
      <c r="F124" s="219"/>
      <c r="G124" s="267">
        <f>+F124*E124</f>
        <v>0</v>
      </c>
      <c r="H124" s="221"/>
      <c r="I124" s="69"/>
      <c r="J124" s="72"/>
      <c r="K124" s="72"/>
      <c r="L124" s="59"/>
      <c r="M124" s="60"/>
      <c r="N124" s="73"/>
      <c r="O124" s="69"/>
      <c r="P124" s="69"/>
    </row>
    <row r="125" spans="2:16" x14ac:dyDescent="0.2">
      <c r="B125" s="289" t="s">
        <v>128</v>
      </c>
      <c r="C125" s="321" t="s">
        <v>129</v>
      </c>
      <c r="D125" s="310"/>
      <c r="E125" s="266"/>
      <c r="F125" s="219"/>
      <c r="G125" s="268">
        <f>SUM(G126:G127)</f>
        <v>0</v>
      </c>
      <c r="H125" s="221"/>
      <c r="I125" s="69"/>
      <c r="J125" s="72"/>
      <c r="K125" s="72"/>
      <c r="L125" s="59"/>
      <c r="M125" s="60"/>
      <c r="N125" s="73"/>
      <c r="O125" s="69"/>
      <c r="P125" s="69"/>
    </row>
    <row r="126" spans="2:16" x14ac:dyDescent="0.2">
      <c r="B126" s="290"/>
      <c r="C126" s="276"/>
      <c r="D126" s="310"/>
      <c r="E126" s="266"/>
      <c r="F126" s="219"/>
      <c r="G126" s="267">
        <f>+F126*E126</f>
        <v>0</v>
      </c>
      <c r="H126" s="221"/>
      <c r="I126" s="69"/>
      <c r="J126" s="72"/>
      <c r="K126" s="72"/>
      <c r="L126" s="59"/>
      <c r="M126" s="60"/>
      <c r="N126" s="73"/>
      <c r="O126" s="69"/>
      <c r="P126" s="69"/>
    </row>
    <row r="127" spans="2:16" x14ac:dyDescent="0.2">
      <c r="B127" s="292"/>
      <c r="C127" s="276"/>
      <c r="D127" s="310"/>
      <c r="E127" s="266"/>
      <c r="F127" s="219"/>
      <c r="G127" s="267">
        <f>+F127*E127</f>
        <v>0</v>
      </c>
      <c r="H127" s="221"/>
      <c r="I127" s="69"/>
      <c r="J127" s="72"/>
      <c r="K127" s="72"/>
      <c r="L127" s="59"/>
      <c r="M127" s="60"/>
      <c r="N127" s="73"/>
      <c r="O127" s="69"/>
      <c r="P127" s="69"/>
    </row>
    <row r="128" spans="2:16" x14ac:dyDescent="0.2">
      <c r="B128" s="289" t="s">
        <v>130</v>
      </c>
      <c r="C128" s="321" t="s">
        <v>131</v>
      </c>
      <c r="D128" s="310"/>
      <c r="E128" s="266"/>
      <c r="F128" s="219"/>
      <c r="G128" s="268">
        <f>SUM(G129:G130)</f>
        <v>0</v>
      </c>
      <c r="H128" s="221"/>
      <c r="I128" s="69"/>
      <c r="J128" s="72"/>
      <c r="K128" s="72"/>
      <c r="L128" s="59"/>
      <c r="M128" s="60"/>
      <c r="N128" s="73"/>
      <c r="O128" s="69"/>
      <c r="P128" s="69"/>
    </row>
    <row r="129" spans="2:16" x14ac:dyDescent="0.2">
      <c r="B129" s="290"/>
      <c r="C129" s="276"/>
      <c r="D129" s="310"/>
      <c r="E129" s="266"/>
      <c r="F129" s="219"/>
      <c r="G129" s="267">
        <f>+F129*E129</f>
        <v>0</v>
      </c>
      <c r="H129" s="221"/>
      <c r="I129" s="69"/>
      <c r="J129" s="72"/>
      <c r="K129" s="72"/>
      <c r="L129" s="59"/>
      <c r="M129" s="60"/>
      <c r="N129" s="73"/>
      <c r="O129" s="69"/>
      <c r="P129" s="69"/>
    </row>
    <row r="130" spans="2:16" x14ac:dyDescent="0.2">
      <c r="B130" s="292"/>
      <c r="C130" s="276"/>
      <c r="D130" s="310"/>
      <c r="E130" s="266"/>
      <c r="F130" s="219"/>
      <c r="G130" s="267">
        <f>+F130*E130</f>
        <v>0</v>
      </c>
      <c r="H130" s="221"/>
      <c r="I130" s="69"/>
      <c r="J130" s="72"/>
      <c r="K130" s="72"/>
      <c r="L130" s="59"/>
      <c r="M130" s="60"/>
      <c r="N130" s="73"/>
      <c r="O130" s="69"/>
      <c r="P130" s="69"/>
    </row>
    <row r="131" spans="2:16" x14ac:dyDescent="0.2">
      <c r="B131" s="289" t="s">
        <v>132</v>
      </c>
      <c r="C131" s="321" t="s">
        <v>133</v>
      </c>
      <c r="D131" s="310"/>
      <c r="E131" s="266"/>
      <c r="F131" s="219"/>
      <c r="G131" s="268">
        <f>SUM(G132:G133)</f>
        <v>0</v>
      </c>
      <c r="H131" s="221"/>
      <c r="I131" s="69"/>
      <c r="J131" s="72"/>
      <c r="K131" s="72"/>
      <c r="L131" s="59"/>
      <c r="M131" s="60"/>
      <c r="N131" s="73"/>
      <c r="O131" s="69"/>
      <c r="P131" s="69"/>
    </row>
    <row r="132" spans="2:16" x14ac:dyDescent="0.2">
      <c r="B132" s="290"/>
      <c r="C132" s="276"/>
      <c r="D132" s="310"/>
      <c r="E132" s="266"/>
      <c r="F132" s="219"/>
      <c r="G132" s="267">
        <f>+F132*E132</f>
        <v>0</v>
      </c>
      <c r="H132" s="221"/>
      <c r="I132" s="69"/>
      <c r="J132" s="72"/>
      <c r="K132" s="72"/>
      <c r="L132" s="59"/>
      <c r="M132" s="60"/>
      <c r="N132" s="73"/>
      <c r="O132" s="69"/>
      <c r="P132" s="69"/>
    </row>
    <row r="133" spans="2:16" x14ac:dyDescent="0.2">
      <c r="B133" s="292"/>
      <c r="C133" s="276"/>
      <c r="D133" s="310"/>
      <c r="E133" s="266"/>
      <c r="F133" s="219"/>
      <c r="G133" s="267">
        <f>+F133*E133</f>
        <v>0</v>
      </c>
      <c r="H133" s="221"/>
      <c r="I133" s="69"/>
      <c r="J133" s="72"/>
      <c r="K133" s="72"/>
      <c r="L133" s="59"/>
      <c r="M133" s="60"/>
      <c r="N133" s="73"/>
      <c r="O133" s="69"/>
      <c r="P133" s="69"/>
    </row>
    <row r="134" spans="2:16" x14ac:dyDescent="0.2">
      <c r="B134" s="289" t="s">
        <v>134</v>
      </c>
      <c r="C134" s="321" t="s">
        <v>245</v>
      </c>
      <c r="D134" s="310"/>
      <c r="E134" s="266"/>
      <c r="F134" s="219"/>
      <c r="G134" s="268">
        <f>SUM(G135:G136)</f>
        <v>0</v>
      </c>
      <c r="H134" s="221"/>
      <c r="I134" s="69"/>
      <c r="J134" s="72"/>
      <c r="K134" s="72"/>
      <c r="L134" s="59"/>
      <c r="M134" s="60"/>
      <c r="N134" s="73"/>
      <c r="O134" s="69"/>
      <c r="P134" s="69"/>
    </row>
    <row r="135" spans="2:16" x14ac:dyDescent="0.2">
      <c r="B135" s="290"/>
      <c r="C135" s="321"/>
      <c r="D135" s="310"/>
      <c r="E135" s="266"/>
      <c r="F135" s="219"/>
      <c r="G135" s="267">
        <f>+F135*E135</f>
        <v>0</v>
      </c>
      <c r="H135" s="221"/>
      <c r="I135" s="69"/>
      <c r="J135" s="72"/>
      <c r="K135" s="72"/>
      <c r="L135" s="59"/>
      <c r="M135" s="60"/>
      <c r="N135" s="73"/>
      <c r="O135" s="69"/>
      <c r="P135" s="69"/>
    </row>
    <row r="136" spans="2:16" x14ac:dyDescent="0.2">
      <c r="B136" s="292"/>
      <c r="C136" s="321"/>
      <c r="D136" s="310"/>
      <c r="E136" s="266"/>
      <c r="F136" s="219"/>
      <c r="G136" s="267">
        <f>+F136*E136</f>
        <v>0</v>
      </c>
      <c r="H136" s="221"/>
      <c r="I136" s="69"/>
      <c r="J136" s="72"/>
      <c r="K136" s="72"/>
      <c r="L136" s="59"/>
      <c r="M136" s="60"/>
      <c r="N136" s="73"/>
      <c r="O136" s="69"/>
      <c r="P136" s="69"/>
    </row>
    <row r="137" spans="2:16" x14ac:dyDescent="0.2">
      <c r="B137" s="289" t="s">
        <v>136</v>
      </c>
      <c r="C137" s="321" t="s">
        <v>135</v>
      </c>
      <c r="D137" s="310"/>
      <c r="E137" s="266"/>
      <c r="F137" s="219"/>
      <c r="G137" s="268">
        <f>SUM(G138:G139)</f>
        <v>0</v>
      </c>
      <c r="H137" s="221"/>
      <c r="I137" s="69"/>
      <c r="J137" s="72"/>
      <c r="K137" s="72"/>
      <c r="L137" s="59"/>
      <c r="M137" s="60"/>
      <c r="N137" s="73"/>
      <c r="O137" s="69"/>
      <c r="P137" s="69"/>
    </row>
    <row r="138" spans="2:16" x14ac:dyDescent="0.2">
      <c r="B138" s="290"/>
      <c r="C138" s="276"/>
      <c r="D138" s="310"/>
      <c r="E138" s="266"/>
      <c r="F138" s="219"/>
      <c r="G138" s="267">
        <f>+F138*E138</f>
        <v>0</v>
      </c>
      <c r="H138" s="221"/>
      <c r="I138" s="69"/>
      <c r="J138" s="72"/>
      <c r="K138" s="72"/>
      <c r="L138" s="59"/>
      <c r="M138" s="60"/>
      <c r="N138" s="73"/>
      <c r="O138" s="69"/>
      <c r="P138" s="69"/>
    </row>
    <row r="139" spans="2:16" x14ac:dyDescent="0.2">
      <c r="B139" s="292"/>
      <c r="C139" s="276"/>
      <c r="D139" s="310"/>
      <c r="E139" s="266"/>
      <c r="F139" s="219"/>
      <c r="G139" s="267">
        <f>+F139*E139</f>
        <v>0</v>
      </c>
      <c r="H139" s="221"/>
      <c r="I139" s="69"/>
      <c r="J139" s="72"/>
      <c r="K139" s="72"/>
      <c r="L139" s="59"/>
      <c r="M139" s="60"/>
      <c r="N139" s="73"/>
      <c r="O139" s="69"/>
      <c r="P139" s="69"/>
    </row>
    <row r="140" spans="2:16" x14ac:dyDescent="0.2">
      <c r="B140" s="289" t="s">
        <v>137</v>
      </c>
      <c r="C140" s="321" t="s">
        <v>138</v>
      </c>
      <c r="D140" s="310"/>
      <c r="E140" s="266"/>
      <c r="F140" s="219"/>
      <c r="G140" s="268">
        <f>SUM(G141:G142)</f>
        <v>0</v>
      </c>
      <c r="H140" s="221"/>
      <c r="I140" s="69"/>
      <c r="J140" s="72"/>
      <c r="K140" s="72"/>
      <c r="L140" s="59"/>
      <c r="M140" s="60"/>
      <c r="N140" s="73"/>
      <c r="O140" s="69"/>
      <c r="P140" s="69"/>
    </row>
    <row r="141" spans="2:16" x14ac:dyDescent="0.2">
      <c r="B141" s="290"/>
      <c r="C141" s="276"/>
      <c r="D141" s="310"/>
      <c r="E141" s="266"/>
      <c r="F141" s="219"/>
      <c r="G141" s="267">
        <f>+F141*E141</f>
        <v>0</v>
      </c>
      <c r="H141" s="221"/>
      <c r="I141" s="69"/>
      <c r="J141" s="72"/>
      <c r="K141" s="72"/>
      <c r="L141" s="59"/>
      <c r="M141" s="60"/>
      <c r="N141" s="73"/>
      <c r="O141" s="69"/>
      <c r="P141" s="69"/>
    </row>
    <row r="142" spans="2:16" x14ac:dyDescent="0.2">
      <c r="B142" s="292"/>
      <c r="C142" s="276"/>
      <c r="D142" s="310"/>
      <c r="E142" s="266"/>
      <c r="F142" s="219"/>
      <c r="G142" s="267">
        <f>+F142*E142</f>
        <v>0</v>
      </c>
      <c r="H142" s="221"/>
      <c r="I142" s="69"/>
      <c r="J142" s="72"/>
      <c r="K142" s="72"/>
      <c r="L142" s="59"/>
      <c r="M142" s="60"/>
      <c r="N142" s="73"/>
      <c r="O142" s="69"/>
      <c r="P142" s="69"/>
    </row>
    <row r="143" spans="2:16" x14ac:dyDescent="0.2">
      <c r="B143" s="289" t="s">
        <v>139</v>
      </c>
      <c r="C143" s="321" t="s">
        <v>140</v>
      </c>
      <c r="D143" s="310"/>
      <c r="E143" s="266"/>
      <c r="F143" s="219"/>
      <c r="G143" s="268">
        <f>SUM(G144:G145)</f>
        <v>0</v>
      </c>
      <c r="H143" s="221"/>
      <c r="I143" s="69"/>
      <c r="J143" s="72"/>
      <c r="K143" s="72"/>
      <c r="L143" s="59"/>
      <c r="M143" s="60"/>
      <c r="N143" s="73"/>
      <c r="O143" s="69"/>
      <c r="P143" s="69"/>
    </row>
    <row r="144" spans="2:16" x14ac:dyDescent="0.2">
      <c r="B144" s="290"/>
      <c r="C144" s="276"/>
      <c r="D144" s="310"/>
      <c r="E144" s="266"/>
      <c r="F144" s="219"/>
      <c r="G144" s="267">
        <f>+F144*E144</f>
        <v>0</v>
      </c>
      <c r="H144" s="221"/>
      <c r="I144" s="69"/>
      <c r="J144" s="72"/>
      <c r="K144" s="72"/>
      <c r="L144" s="59"/>
      <c r="M144" s="60"/>
      <c r="N144" s="73"/>
      <c r="O144" s="69"/>
      <c r="P144" s="69"/>
    </row>
    <row r="145" spans="2:16" x14ac:dyDescent="0.2">
      <c r="B145" s="292"/>
      <c r="C145" s="276"/>
      <c r="D145" s="310"/>
      <c r="E145" s="266"/>
      <c r="F145" s="219"/>
      <c r="G145" s="267">
        <f>+F145*E145</f>
        <v>0</v>
      </c>
      <c r="H145" s="221"/>
      <c r="I145" s="69"/>
      <c r="J145" s="72"/>
      <c r="K145" s="72"/>
      <c r="L145" s="59"/>
      <c r="M145" s="60"/>
      <c r="N145" s="73"/>
      <c r="O145" s="69"/>
      <c r="P145" s="69"/>
    </row>
    <row r="146" spans="2:16" x14ac:dyDescent="0.2">
      <c r="B146" s="289" t="s">
        <v>141</v>
      </c>
      <c r="C146" s="321" t="s">
        <v>142</v>
      </c>
      <c r="D146" s="310"/>
      <c r="E146" s="266"/>
      <c r="F146" s="219"/>
      <c r="G146" s="268">
        <f>SUM(G147:G148)</f>
        <v>0</v>
      </c>
      <c r="H146" s="221"/>
      <c r="I146" s="69"/>
      <c r="J146" s="72"/>
      <c r="K146" s="72"/>
      <c r="L146" s="59"/>
      <c r="M146" s="60"/>
      <c r="N146" s="73"/>
      <c r="O146" s="69"/>
      <c r="P146" s="69"/>
    </row>
    <row r="147" spans="2:16" x14ac:dyDescent="0.2">
      <c r="B147" s="290"/>
      <c r="C147" s="276"/>
      <c r="D147" s="310"/>
      <c r="E147" s="266"/>
      <c r="F147" s="219"/>
      <c r="G147" s="267">
        <f>+F147*E147</f>
        <v>0</v>
      </c>
      <c r="H147" s="221"/>
      <c r="I147" s="69"/>
      <c r="J147" s="72"/>
      <c r="K147" s="72"/>
      <c r="L147" s="59"/>
      <c r="M147" s="60"/>
      <c r="N147" s="73"/>
      <c r="O147" s="69"/>
      <c r="P147" s="69"/>
    </row>
    <row r="148" spans="2:16" x14ac:dyDescent="0.2">
      <c r="B148" s="292"/>
      <c r="C148" s="276"/>
      <c r="D148" s="310"/>
      <c r="E148" s="266"/>
      <c r="F148" s="219"/>
      <c r="G148" s="267">
        <f>+F148*E148</f>
        <v>0</v>
      </c>
      <c r="H148" s="221"/>
      <c r="I148" s="69"/>
      <c r="J148" s="72"/>
      <c r="K148" s="72"/>
      <c r="L148" s="59"/>
      <c r="M148" s="60"/>
      <c r="N148" s="73"/>
      <c r="O148" s="69"/>
      <c r="P148" s="69"/>
    </row>
    <row r="149" spans="2:16" x14ac:dyDescent="0.2">
      <c r="B149" s="289" t="s">
        <v>143</v>
      </c>
      <c r="C149" s="321" t="s">
        <v>144</v>
      </c>
      <c r="D149" s="310"/>
      <c r="E149" s="266"/>
      <c r="F149" s="219"/>
      <c r="G149" s="268">
        <f>SUM(G150:G151)</f>
        <v>0</v>
      </c>
      <c r="H149" s="221"/>
      <c r="I149" s="69"/>
      <c r="J149" s="72"/>
      <c r="K149" s="72"/>
      <c r="L149" s="59"/>
      <c r="M149" s="60"/>
      <c r="N149" s="73"/>
      <c r="O149" s="69"/>
      <c r="P149" s="69"/>
    </row>
    <row r="150" spans="2:16" x14ac:dyDescent="0.2">
      <c r="B150" s="290"/>
      <c r="C150" s="276"/>
      <c r="D150" s="310"/>
      <c r="E150" s="266"/>
      <c r="F150" s="219"/>
      <c r="G150" s="267">
        <f>+F150*E150</f>
        <v>0</v>
      </c>
      <c r="H150" s="221"/>
      <c r="I150" s="69"/>
      <c r="J150" s="72"/>
      <c r="K150" s="72"/>
      <c r="L150" s="59"/>
      <c r="M150" s="60"/>
      <c r="N150" s="73"/>
      <c r="O150" s="69"/>
      <c r="P150" s="69"/>
    </row>
    <row r="151" spans="2:16" x14ac:dyDescent="0.2">
      <c r="B151" s="292"/>
      <c r="C151" s="276"/>
      <c r="D151" s="310"/>
      <c r="E151" s="266"/>
      <c r="F151" s="219"/>
      <c r="G151" s="267">
        <f>+F151*E151</f>
        <v>0</v>
      </c>
      <c r="H151" s="221"/>
      <c r="I151" s="69"/>
      <c r="J151" s="72"/>
      <c r="K151" s="72"/>
      <c r="L151" s="59"/>
      <c r="M151" s="60"/>
      <c r="N151" s="73"/>
      <c r="O151" s="69"/>
      <c r="P151" s="69"/>
    </row>
    <row r="152" spans="2:16" x14ac:dyDescent="0.2">
      <c r="B152" s="289" t="s">
        <v>145</v>
      </c>
      <c r="C152" s="321" t="s">
        <v>146</v>
      </c>
      <c r="D152" s="310"/>
      <c r="E152" s="266"/>
      <c r="F152" s="219"/>
      <c r="G152" s="268">
        <f>SUM(G153:G154)</f>
        <v>0</v>
      </c>
      <c r="H152" s="221"/>
      <c r="I152" s="69"/>
      <c r="J152" s="72"/>
      <c r="K152" s="72"/>
      <c r="L152" s="59"/>
      <c r="M152" s="60"/>
      <c r="N152" s="73"/>
      <c r="O152" s="69"/>
      <c r="P152" s="69"/>
    </row>
    <row r="153" spans="2:16" x14ac:dyDescent="0.2">
      <c r="B153" s="290"/>
      <c r="C153" s="276"/>
      <c r="D153" s="310"/>
      <c r="E153" s="266"/>
      <c r="F153" s="219"/>
      <c r="G153" s="267">
        <f>+F153*E153</f>
        <v>0</v>
      </c>
      <c r="H153" s="222"/>
      <c r="I153" s="69"/>
      <c r="J153" s="72"/>
      <c r="K153" s="72"/>
      <c r="L153" s="59"/>
      <c r="M153" s="60"/>
      <c r="N153" s="73"/>
      <c r="O153" s="69"/>
      <c r="P153" s="69"/>
    </row>
    <row r="154" spans="2:16" x14ac:dyDescent="0.2">
      <c r="B154" s="292"/>
      <c r="C154" s="276"/>
      <c r="D154" s="310"/>
      <c r="E154" s="266"/>
      <c r="F154" s="219"/>
      <c r="G154" s="267">
        <f>+F154*E154</f>
        <v>0</v>
      </c>
      <c r="H154" s="222"/>
      <c r="I154" s="69"/>
      <c r="J154" s="72"/>
      <c r="K154" s="72"/>
      <c r="L154" s="59"/>
      <c r="M154" s="60"/>
      <c r="N154" s="73"/>
      <c r="O154" s="69"/>
      <c r="P154" s="69"/>
    </row>
    <row r="155" spans="2:16" x14ac:dyDescent="0.2">
      <c r="B155" s="289" t="s">
        <v>147</v>
      </c>
      <c r="C155" s="321" t="s">
        <v>148</v>
      </c>
      <c r="D155" s="310"/>
      <c r="E155" s="266"/>
      <c r="F155" s="219"/>
      <c r="G155" s="268">
        <f>SUM(G156:G157)</f>
        <v>0</v>
      </c>
      <c r="H155" s="223"/>
      <c r="I155" s="69"/>
      <c r="J155" s="72"/>
      <c r="K155" s="72"/>
      <c r="L155" s="59"/>
      <c r="M155" s="60"/>
      <c r="N155" s="73"/>
      <c r="O155" s="69"/>
      <c r="P155" s="69"/>
    </row>
    <row r="156" spans="2:16" x14ac:dyDescent="0.2">
      <c r="B156" s="290"/>
      <c r="C156" s="276"/>
      <c r="D156" s="310"/>
      <c r="E156" s="266"/>
      <c r="F156" s="219"/>
      <c r="G156" s="267">
        <f>+F156*E156</f>
        <v>0</v>
      </c>
      <c r="H156" s="223"/>
      <c r="I156" s="69"/>
      <c r="J156" s="72"/>
      <c r="K156" s="72"/>
      <c r="L156" s="59"/>
      <c r="M156" s="60"/>
      <c r="N156" s="73"/>
      <c r="O156" s="69"/>
      <c r="P156" s="69"/>
    </row>
    <row r="157" spans="2:16" x14ac:dyDescent="0.2">
      <c r="B157" s="292"/>
      <c r="C157" s="276"/>
      <c r="D157" s="310"/>
      <c r="E157" s="266"/>
      <c r="F157" s="219"/>
      <c r="G157" s="267">
        <f>+F157*E157</f>
        <v>0</v>
      </c>
      <c r="H157" s="223"/>
      <c r="I157" s="69"/>
      <c r="J157" s="72"/>
      <c r="K157" s="72"/>
      <c r="L157" s="59"/>
      <c r="M157" s="60"/>
      <c r="N157" s="73"/>
      <c r="O157" s="69"/>
      <c r="P157" s="69"/>
    </row>
    <row r="158" spans="2:16" x14ac:dyDescent="0.2">
      <c r="B158" s="289" t="s">
        <v>149</v>
      </c>
      <c r="C158" s="321" t="s">
        <v>39</v>
      </c>
      <c r="D158" s="310"/>
      <c r="E158" s="266"/>
      <c r="F158" s="219"/>
      <c r="G158" s="268">
        <f>SUM(G159:G160)</f>
        <v>0</v>
      </c>
      <c r="H158" s="223"/>
      <c r="I158" s="69"/>
      <c r="J158" s="72"/>
      <c r="K158" s="72"/>
      <c r="L158" s="59"/>
      <c r="M158" s="60"/>
      <c r="N158" s="73"/>
      <c r="O158" s="69"/>
      <c r="P158" s="69"/>
    </row>
    <row r="159" spans="2:16" x14ac:dyDescent="0.2">
      <c r="B159" s="296"/>
      <c r="C159" s="276"/>
      <c r="D159" s="310"/>
      <c r="E159" s="266"/>
      <c r="F159" s="219"/>
      <c r="G159" s="267">
        <f>+F159*E159</f>
        <v>0</v>
      </c>
      <c r="H159" s="223"/>
      <c r="I159" s="69"/>
      <c r="J159" s="72"/>
      <c r="K159" s="72"/>
      <c r="L159" s="59"/>
      <c r="M159" s="60"/>
      <c r="N159" s="73"/>
      <c r="O159" s="69"/>
      <c r="P159" s="69"/>
    </row>
    <row r="160" spans="2:16" x14ac:dyDescent="0.2">
      <c r="B160" s="297"/>
      <c r="C160" s="323"/>
      <c r="D160" s="312"/>
      <c r="E160" s="273"/>
      <c r="F160" s="225"/>
      <c r="G160" s="269">
        <f>+F160*E160</f>
        <v>0</v>
      </c>
      <c r="H160" s="94"/>
      <c r="I160" s="79"/>
      <c r="J160" s="80"/>
      <c r="K160" s="80"/>
      <c r="L160" s="81"/>
      <c r="M160" s="82"/>
      <c r="N160" s="83"/>
      <c r="O160" s="79"/>
      <c r="P160" s="79"/>
    </row>
    <row r="161" spans="2:16" ht="15" x14ac:dyDescent="0.2">
      <c r="B161" s="288" t="s">
        <v>53</v>
      </c>
      <c r="C161" s="320" t="s">
        <v>269</v>
      </c>
      <c r="D161" s="309" t="str">
        <f>F7</f>
        <v>m²</v>
      </c>
      <c r="E161" s="218">
        <f>+$E$7</f>
        <v>0</v>
      </c>
      <c r="F161" s="334">
        <f>+IF(E161=0,0,H161/E161)</f>
        <v>0</v>
      </c>
      <c r="G161" s="226"/>
      <c r="H161" s="218">
        <f>+$G$162+$G$165+$G$168+$G$171+$G$174</f>
        <v>0</v>
      </c>
      <c r="I161" s="79"/>
      <c r="J161" s="80"/>
      <c r="K161" s="80"/>
      <c r="L161" s="81"/>
      <c r="M161" s="82"/>
      <c r="N161" s="83"/>
      <c r="O161" s="79"/>
      <c r="P161" s="79"/>
    </row>
    <row r="162" spans="2:16" x14ac:dyDescent="0.2">
      <c r="B162" s="298" t="s">
        <v>150</v>
      </c>
      <c r="C162" s="242" t="s">
        <v>246</v>
      </c>
      <c r="D162" s="313"/>
      <c r="E162" s="274"/>
      <c r="F162" s="271"/>
      <c r="G162" s="268">
        <f>SUM(G163:G164)</f>
        <v>0</v>
      </c>
      <c r="H162" s="228"/>
      <c r="I162" s="79"/>
      <c r="J162" s="80"/>
      <c r="K162" s="80"/>
      <c r="L162" s="81"/>
      <c r="M162" s="82"/>
      <c r="N162" s="83"/>
      <c r="O162" s="79"/>
      <c r="P162" s="79"/>
    </row>
    <row r="163" spans="2:16" x14ac:dyDescent="0.2">
      <c r="B163" s="290"/>
      <c r="C163" s="276"/>
      <c r="D163" s="310"/>
      <c r="E163" s="266"/>
      <c r="F163" s="219"/>
      <c r="G163" s="267">
        <f>+F163*E163</f>
        <v>0</v>
      </c>
      <c r="H163" s="228"/>
      <c r="I163" s="79"/>
      <c r="J163" s="80"/>
      <c r="K163" s="80"/>
      <c r="L163" s="81"/>
      <c r="M163" s="82"/>
      <c r="N163" s="83"/>
      <c r="O163" s="79"/>
      <c r="P163" s="79"/>
    </row>
    <row r="164" spans="2:16" x14ac:dyDescent="0.2">
      <c r="B164" s="292"/>
      <c r="C164" s="276"/>
      <c r="D164" s="310"/>
      <c r="E164" s="266"/>
      <c r="F164" s="219"/>
      <c r="G164" s="267">
        <f>+F164*E164</f>
        <v>0</v>
      </c>
      <c r="H164" s="228"/>
      <c r="I164" s="79"/>
      <c r="J164" s="80"/>
      <c r="K164" s="80"/>
      <c r="L164" s="81"/>
      <c r="M164" s="82"/>
      <c r="N164" s="83"/>
      <c r="O164" s="79"/>
      <c r="P164" s="79"/>
    </row>
    <row r="165" spans="2:16" x14ac:dyDescent="0.2">
      <c r="B165" s="298" t="s">
        <v>151</v>
      </c>
      <c r="C165" s="242" t="s">
        <v>247</v>
      </c>
      <c r="D165" s="313"/>
      <c r="E165" s="274"/>
      <c r="F165" s="271"/>
      <c r="G165" s="268">
        <f>SUM(G166:G167)</f>
        <v>0</v>
      </c>
      <c r="H165" s="228"/>
      <c r="I165" s="79"/>
      <c r="J165" s="80"/>
      <c r="K165" s="80"/>
      <c r="L165" s="81"/>
      <c r="M165" s="82"/>
      <c r="N165" s="83"/>
      <c r="O165" s="79"/>
      <c r="P165" s="79"/>
    </row>
    <row r="166" spans="2:16" x14ac:dyDescent="0.2">
      <c r="B166" s="290"/>
      <c r="C166" s="276"/>
      <c r="D166" s="310"/>
      <c r="E166" s="266"/>
      <c r="F166" s="219"/>
      <c r="G166" s="267">
        <f>+F166*E166</f>
        <v>0</v>
      </c>
      <c r="H166" s="228"/>
      <c r="I166" s="79"/>
      <c r="J166" s="80"/>
      <c r="K166" s="80"/>
      <c r="L166" s="81"/>
      <c r="M166" s="82"/>
      <c r="N166" s="83"/>
      <c r="O166" s="79"/>
      <c r="P166" s="79"/>
    </row>
    <row r="167" spans="2:16" x14ac:dyDescent="0.2">
      <c r="B167" s="292"/>
      <c r="C167" s="276"/>
      <c r="D167" s="310"/>
      <c r="E167" s="266"/>
      <c r="F167" s="219"/>
      <c r="G167" s="267">
        <f>+F167*E167</f>
        <v>0</v>
      </c>
      <c r="H167" s="228"/>
      <c r="I167" s="79"/>
      <c r="J167" s="80"/>
      <c r="K167" s="80"/>
      <c r="L167" s="81"/>
      <c r="M167" s="82"/>
      <c r="N167" s="83"/>
      <c r="O167" s="79"/>
      <c r="P167" s="79"/>
    </row>
    <row r="168" spans="2:16" x14ac:dyDescent="0.2">
      <c r="B168" s="298" t="s">
        <v>152</v>
      </c>
      <c r="C168" s="242" t="s">
        <v>248</v>
      </c>
      <c r="D168" s="313"/>
      <c r="E168" s="274"/>
      <c r="F168" s="271"/>
      <c r="G168" s="268">
        <f>SUM(G169:G170)</f>
        <v>0</v>
      </c>
      <c r="H168" s="228"/>
      <c r="I168" s="79"/>
      <c r="J168" s="80"/>
      <c r="K168" s="80"/>
      <c r="L168" s="81"/>
      <c r="M168" s="82"/>
      <c r="N168" s="83"/>
      <c r="O168" s="79"/>
      <c r="P168" s="79"/>
    </row>
    <row r="169" spans="2:16" x14ac:dyDescent="0.2">
      <c r="B169" s="290"/>
      <c r="C169" s="276"/>
      <c r="D169" s="310"/>
      <c r="E169" s="266"/>
      <c r="F169" s="219"/>
      <c r="G169" s="267">
        <f>+F169*E169</f>
        <v>0</v>
      </c>
      <c r="H169" s="228"/>
      <c r="I169" s="79"/>
      <c r="J169" s="80"/>
      <c r="K169" s="80"/>
      <c r="L169" s="81"/>
      <c r="M169" s="82"/>
      <c r="N169" s="83"/>
      <c r="O169" s="79"/>
      <c r="P169" s="79"/>
    </row>
    <row r="170" spans="2:16" x14ac:dyDescent="0.2">
      <c r="B170" s="292"/>
      <c r="C170" s="276"/>
      <c r="D170" s="310"/>
      <c r="E170" s="266"/>
      <c r="F170" s="219"/>
      <c r="G170" s="267">
        <f>+F170*E170</f>
        <v>0</v>
      </c>
      <c r="H170" s="228"/>
      <c r="I170" s="79"/>
      <c r="J170" s="80"/>
      <c r="K170" s="80"/>
      <c r="L170" s="81"/>
      <c r="M170" s="82"/>
      <c r="N170" s="83"/>
      <c r="O170" s="79"/>
      <c r="P170" s="79"/>
    </row>
    <row r="171" spans="2:16" x14ac:dyDescent="0.2">
      <c r="B171" s="298" t="s">
        <v>153</v>
      </c>
      <c r="C171" s="242" t="s">
        <v>249</v>
      </c>
      <c r="D171" s="313"/>
      <c r="E171" s="274"/>
      <c r="F171" s="271"/>
      <c r="G171" s="268">
        <f>SUM(G172:G173)</f>
        <v>0</v>
      </c>
      <c r="H171" s="228"/>
      <c r="I171" s="79"/>
      <c r="J171" s="80"/>
      <c r="K171" s="80"/>
      <c r="L171" s="81"/>
      <c r="M171" s="82"/>
      <c r="N171" s="83"/>
      <c r="O171" s="79"/>
      <c r="P171" s="79"/>
    </row>
    <row r="172" spans="2:16" x14ac:dyDescent="0.2">
      <c r="B172" s="290"/>
      <c r="C172" s="276"/>
      <c r="D172" s="310"/>
      <c r="E172" s="266"/>
      <c r="F172" s="219"/>
      <c r="G172" s="267">
        <f>+F172*E172</f>
        <v>0</v>
      </c>
      <c r="H172" s="229"/>
      <c r="I172" s="79"/>
      <c r="J172" s="80"/>
      <c r="K172" s="80"/>
      <c r="L172" s="81"/>
      <c r="M172" s="82"/>
      <c r="N172" s="83"/>
      <c r="O172" s="79"/>
      <c r="P172" s="79"/>
    </row>
    <row r="173" spans="2:16" x14ac:dyDescent="0.2">
      <c r="B173" s="292"/>
      <c r="C173" s="276"/>
      <c r="D173" s="310"/>
      <c r="E173" s="266"/>
      <c r="F173" s="219"/>
      <c r="G173" s="267">
        <f>+F173*E173</f>
        <v>0</v>
      </c>
      <c r="H173" s="229"/>
      <c r="I173" s="79"/>
      <c r="J173" s="80"/>
      <c r="K173" s="80"/>
      <c r="L173" s="81"/>
      <c r="M173" s="82"/>
      <c r="N173" s="83"/>
      <c r="O173" s="79"/>
      <c r="P173" s="79"/>
    </row>
    <row r="174" spans="2:16" x14ac:dyDescent="0.2">
      <c r="B174" s="298" t="s">
        <v>250</v>
      </c>
      <c r="C174" s="242" t="s">
        <v>251</v>
      </c>
      <c r="D174" s="313"/>
      <c r="E174" s="274"/>
      <c r="F174" s="271"/>
      <c r="G174" s="268">
        <f>SUM(G175:G176)</f>
        <v>0</v>
      </c>
      <c r="H174" s="230"/>
      <c r="I174" s="95"/>
      <c r="J174" s="80"/>
      <c r="K174" s="80"/>
      <c r="L174" s="81"/>
      <c r="M174" s="82"/>
      <c r="N174" s="83"/>
      <c r="O174" s="79"/>
      <c r="P174" s="79"/>
    </row>
    <row r="175" spans="2:16" x14ac:dyDescent="0.2">
      <c r="B175" s="299"/>
      <c r="C175" s="242"/>
      <c r="D175" s="313"/>
      <c r="E175" s="274"/>
      <c r="F175" s="271"/>
      <c r="G175" s="267">
        <f>+F175*E175</f>
        <v>0</v>
      </c>
      <c r="H175" s="230"/>
      <c r="I175" s="79"/>
      <c r="J175" s="80"/>
      <c r="K175" s="80"/>
      <c r="L175" s="81"/>
      <c r="M175" s="82"/>
      <c r="N175" s="83"/>
      <c r="O175" s="79"/>
      <c r="P175" s="79"/>
    </row>
    <row r="176" spans="2:16" x14ac:dyDescent="0.2">
      <c r="B176" s="299"/>
      <c r="C176" s="242"/>
      <c r="D176" s="313"/>
      <c r="E176" s="274"/>
      <c r="F176" s="271"/>
      <c r="G176" s="267">
        <f>+F176*E176</f>
        <v>0</v>
      </c>
      <c r="H176" s="230"/>
      <c r="I176" s="79"/>
      <c r="J176" s="80"/>
      <c r="K176" s="80"/>
      <c r="L176" s="81"/>
      <c r="M176" s="82"/>
      <c r="N176" s="83"/>
      <c r="O176" s="79"/>
      <c r="P176" s="79"/>
    </row>
    <row r="177" spans="2:16" x14ac:dyDescent="0.2">
      <c r="B177" s="299" t="s">
        <v>252</v>
      </c>
      <c r="C177" s="242" t="s">
        <v>253</v>
      </c>
      <c r="D177" s="313"/>
      <c r="E177" s="274"/>
      <c r="F177" s="271"/>
      <c r="G177" s="268">
        <f>SUM(G178:G179)</f>
        <v>0</v>
      </c>
      <c r="H177" s="230"/>
      <c r="I177" s="79"/>
      <c r="J177" s="80"/>
      <c r="K177" s="80"/>
      <c r="L177" s="81"/>
      <c r="M177" s="82"/>
      <c r="N177" s="83"/>
      <c r="O177" s="79"/>
      <c r="P177" s="79"/>
    </row>
    <row r="178" spans="2:16" x14ac:dyDescent="0.2">
      <c r="B178" s="296"/>
      <c r="C178" s="276"/>
      <c r="D178" s="310"/>
      <c r="E178" s="266"/>
      <c r="F178" s="219"/>
      <c r="G178" s="267">
        <f>+F178*E178</f>
        <v>0</v>
      </c>
      <c r="H178" s="230"/>
      <c r="I178" s="79"/>
      <c r="J178" s="80"/>
      <c r="K178" s="80"/>
      <c r="L178" s="81"/>
      <c r="M178" s="82"/>
      <c r="N178" s="83"/>
      <c r="O178" s="79"/>
      <c r="P178" s="79"/>
    </row>
    <row r="179" spans="2:16" x14ac:dyDescent="0.2">
      <c r="B179" s="297"/>
      <c r="C179" s="323"/>
      <c r="D179" s="312"/>
      <c r="E179" s="273"/>
      <c r="F179" s="225"/>
      <c r="G179" s="267">
        <f>+F179*E179</f>
        <v>0</v>
      </c>
      <c r="H179" s="231"/>
      <c r="I179" s="79"/>
      <c r="J179" s="80"/>
      <c r="K179" s="80"/>
      <c r="L179" s="81"/>
      <c r="M179" s="82"/>
      <c r="N179" s="83"/>
      <c r="O179" s="79"/>
      <c r="P179" s="79"/>
    </row>
    <row r="180" spans="2:16" ht="15" x14ac:dyDescent="0.2">
      <c r="B180" s="288" t="s">
        <v>37</v>
      </c>
      <c r="C180" s="320" t="s">
        <v>270</v>
      </c>
      <c r="D180" s="309" t="str">
        <f>F7</f>
        <v>m²</v>
      </c>
      <c r="E180" s="218">
        <f>+$E$7</f>
        <v>0</v>
      </c>
      <c r="F180" s="334">
        <f>+IF(E180=0,0,H180/E180)</f>
        <v>0</v>
      </c>
      <c r="G180" s="217"/>
      <c r="H180" s="218">
        <f>+$G$181+$G$184+$G$187+$G$190+$G$193</f>
        <v>0</v>
      </c>
      <c r="I180" s="79"/>
      <c r="J180" s="80"/>
      <c r="K180" s="80"/>
      <c r="L180" s="81"/>
      <c r="M180" s="82"/>
      <c r="N180" s="83"/>
      <c r="O180" s="79"/>
      <c r="P180" s="79"/>
    </row>
    <row r="181" spans="2:16" x14ac:dyDescent="0.2">
      <c r="B181" s="298" t="s">
        <v>154</v>
      </c>
      <c r="C181" s="242" t="s">
        <v>155</v>
      </c>
      <c r="D181" s="313"/>
      <c r="E181" s="274"/>
      <c r="F181" s="271"/>
      <c r="G181" s="268">
        <f>SUM(G182:G183)</f>
        <v>0</v>
      </c>
      <c r="H181" s="228"/>
      <c r="I181" s="79"/>
      <c r="J181" s="80"/>
      <c r="K181" s="80"/>
      <c r="L181" s="81"/>
      <c r="M181" s="82"/>
      <c r="N181" s="83"/>
      <c r="O181" s="79"/>
      <c r="P181" s="79"/>
    </row>
    <row r="182" spans="2:16" x14ac:dyDescent="0.2">
      <c r="B182" s="290"/>
      <c r="C182" s="276"/>
      <c r="D182" s="310"/>
      <c r="E182" s="266"/>
      <c r="F182" s="219"/>
      <c r="G182" s="267">
        <f>+F182*E182</f>
        <v>0</v>
      </c>
      <c r="H182" s="228"/>
      <c r="I182" s="79"/>
      <c r="J182" s="80"/>
      <c r="K182" s="80"/>
      <c r="L182" s="81"/>
      <c r="M182" s="82"/>
      <c r="N182" s="83"/>
      <c r="O182" s="79"/>
      <c r="P182" s="79"/>
    </row>
    <row r="183" spans="2:16" x14ac:dyDescent="0.2">
      <c r="B183" s="292"/>
      <c r="C183" s="276"/>
      <c r="D183" s="310"/>
      <c r="E183" s="266"/>
      <c r="F183" s="219"/>
      <c r="G183" s="267">
        <f>+F183*E183</f>
        <v>0</v>
      </c>
      <c r="H183" s="228"/>
      <c r="I183" s="79"/>
      <c r="J183" s="80"/>
      <c r="K183" s="80"/>
      <c r="L183" s="81"/>
      <c r="M183" s="82"/>
      <c r="N183" s="83"/>
      <c r="O183" s="79"/>
      <c r="P183" s="79"/>
    </row>
    <row r="184" spans="2:16" x14ac:dyDescent="0.2">
      <c r="B184" s="298" t="s">
        <v>156</v>
      </c>
      <c r="C184" s="242" t="s">
        <v>157</v>
      </c>
      <c r="D184" s="313"/>
      <c r="E184" s="274"/>
      <c r="F184" s="271"/>
      <c r="G184" s="268">
        <f>SUM(G185:G186)</f>
        <v>0</v>
      </c>
      <c r="H184" s="228"/>
      <c r="I184" s="79"/>
      <c r="J184" s="80"/>
      <c r="K184" s="80"/>
      <c r="L184" s="81"/>
      <c r="M184" s="82"/>
      <c r="N184" s="83"/>
      <c r="O184" s="79"/>
      <c r="P184" s="79"/>
    </row>
    <row r="185" spans="2:16" x14ac:dyDescent="0.2">
      <c r="B185" s="290"/>
      <c r="C185" s="276"/>
      <c r="D185" s="310"/>
      <c r="E185" s="266"/>
      <c r="F185" s="219"/>
      <c r="G185" s="267">
        <f>+F185*E185</f>
        <v>0</v>
      </c>
      <c r="H185" s="228"/>
      <c r="I185" s="79"/>
      <c r="J185" s="80"/>
      <c r="K185" s="80"/>
      <c r="L185" s="81"/>
      <c r="M185" s="82"/>
      <c r="N185" s="83"/>
      <c r="O185" s="79"/>
      <c r="P185" s="79"/>
    </row>
    <row r="186" spans="2:16" x14ac:dyDescent="0.2">
      <c r="B186" s="292"/>
      <c r="C186" s="276"/>
      <c r="D186" s="310"/>
      <c r="E186" s="266"/>
      <c r="F186" s="219"/>
      <c r="G186" s="267">
        <f>+F186*E186</f>
        <v>0</v>
      </c>
      <c r="H186" s="228"/>
      <c r="I186" s="79"/>
      <c r="J186" s="80"/>
      <c r="K186" s="80"/>
      <c r="L186" s="81"/>
      <c r="M186" s="82"/>
      <c r="N186" s="83"/>
      <c r="O186" s="79"/>
      <c r="P186" s="79"/>
    </row>
    <row r="187" spans="2:16" x14ac:dyDescent="0.2">
      <c r="B187" s="298" t="s">
        <v>158</v>
      </c>
      <c r="C187" s="242" t="s">
        <v>159</v>
      </c>
      <c r="D187" s="313"/>
      <c r="E187" s="274"/>
      <c r="F187" s="271"/>
      <c r="G187" s="268">
        <f>SUM(G188:G189)</f>
        <v>0</v>
      </c>
      <c r="H187" s="228"/>
      <c r="I187" s="79"/>
      <c r="J187" s="80"/>
      <c r="K187" s="80"/>
      <c r="L187" s="81"/>
      <c r="M187" s="82"/>
      <c r="N187" s="83"/>
      <c r="O187" s="79"/>
      <c r="P187" s="79"/>
    </row>
    <row r="188" spans="2:16" x14ac:dyDescent="0.2">
      <c r="B188" s="290"/>
      <c r="C188" s="276"/>
      <c r="D188" s="310"/>
      <c r="E188" s="266"/>
      <c r="F188" s="219"/>
      <c r="G188" s="267">
        <f>+F188*E188</f>
        <v>0</v>
      </c>
      <c r="H188" s="229"/>
      <c r="I188" s="79"/>
      <c r="J188" s="80"/>
      <c r="K188" s="80"/>
      <c r="L188" s="81"/>
      <c r="M188" s="82"/>
      <c r="N188" s="83"/>
      <c r="O188" s="79"/>
      <c r="P188" s="79"/>
    </row>
    <row r="189" spans="2:16" x14ac:dyDescent="0.2">
      <c r="B189" s="292"/>
      <c r="C189" s="276"/>
      <c r="D189" s="310"/>
      <c r="E189" s="266"/>
      <c r="F189" s="219"/>
      <c r="G189" s="267">
        <f>+F189*E189</f>
        <v>0</v>
      </c>
      <c r="H189" s="229"/>
      <c r="I189" s="79"/>
      <c r="J189" s="80"/>
      <c r="K189" s="80"/>
      <c r="L189" s="81"/>
      <c r="M189" s="82"/>
      <c r="N189" s="83"/>
      <c r="O189" s="79"/>
      <c r="P189" s="79"/>
    </row>
    <row r="190" spans="2:16" x14ac:dyDescent="0.2">
      <c r="B190" s="298" t="s">
        <v>160</v>
      </c>
      <c r="C190" s="242" t="s">
        <v>161</v>
      </c>
      <c r="D190" s="313"/>
      <c r="E190" s="274"/>
      <c r="F190" s="271"/>
      <c r="G190" s="268">
        <f>SUM(G191:G192)</f>
        <v>0</v>
      </c>
      <c r="H190" s="230"/>
      <c r="I190" s="79"/>
      <c r="J190" s="80"/>
      <c r="K190" s="80"/>
      <c r="L190" s="81"/>
      <c r="M190" s="82"/>
      <c r="N190" s="83"/>
      <c r="O190" s="79"/>
      <c r="P190" s="79"/>
    </row>
    <row r="191" spans="2:16" x14ac:dyDescent="0.2">
      <c r="B191" s="290"/>
      <c r="C191" s="276"/>
      <c r="D191" s="310"/>
      <c r="E191" s="266"/>
      <c r="F191" s="219"/>
      <c r="G191" s="267">
        <f>+F191*E191</f>
        <v>0</v>
      </c>
      <c r="H191" s="229"/>
      <c r="I191" s="79"/>
      <c r="J191" s="80"/>
      <c r="K191" s="80"/>
      <c r="L191" s="81"/>
      <c r="M191" s="82"/>
      <c r="N191" s="83"/>
      <c r="O191" s="79"/>
      <c r="P191" s="79"/>
    </row>
    <row r="192" spans="2:16" x14ac:dyDescent="0.2">
      <c r="B192" s="292"/>
      <c r="C192" s="276"/>
      <c r="D192" s="310"/>
      <c r="E192" s="266"/>
      <c r="F192" s="219"/>
      <c r="G192" s="267">
        <f>+F192*E192</f>
        <v>0</v>
      </c>
      <c r="H192" s="229"/>
      <c r="I192" s="79"/>
      <c r="J192" s="80"/>
      <c r="K192" s="80"/>
      <c r="L192" s="81"/>
      <c r="M192" s="82"/>
      <c r="N192" s="83"/>
      <c r="O192" s="79"/>
      <c r="P192" s="79"/>
    </row>
    <row r="193" spans="2:16" x14ac:dyDescent="0.2">
      <c r="B193" s="298" t="s">
        <v>162</v>
      </c>
      <c r="C193" s="242" t="s">
        <v>254</v>
      </c>
      <c r="D193" s="313"/>
      <c r="E193" s="274"/>
      <c r="F193" s="271"/>
      <c r="G193" s="268">
        <f>SUM(G194:G195)</f>
        <v>0</v>
      </c>
      <c r="H193" s="229"/>
      <c r="I193" s="79"/>
      <c r="J193" s="80"/>
      <c r="K193" s="80"/>
      <c r="L193" s="81"/>
      <c r="M193" s="82"/>
      <c r="N193" s="83"/>
      <c r="O193" s="79"/>
      <c r="P193" s="79"/>
    </row>
    <row r="194" spans="2:16" x14ac:dyDescent="0.2">
      <c r="B194" s="296"/>
      <c r="C194" s="276"/>
      <c r="D194" s="310"/>
      <c r="E194" s="266"/>
      <c r="F194" s="219"/>
      <c r="G194" s="267">
        <f>+F194*E194</f>
        <v>0</v>
      </c>
      <c r="H194" s="229"/>
      <c r="I194" s="79"/>
      <c r="J194" s="80"/>
      <c r="K194" s="80"/>
      <c r="L194" s="81"/>
      <c r="M194" s="82"/>
      <c r="N194" s="83"/>
      <c r="O194" s="79"/>
      <c r="P194" s="79"/>
    </row>
    <row r="195" spans="2:16" x14ac:dyDescent="0.2">
      <c r="B195" s="292"/>
      <c r="C195" s="276"/>
      <c r="D195" s="310"/>
      <c r="E195" s="266"/>
      <c r="F195" s="219"/>
      <c r="G195" s="267">
        <f>+F195*E195</f>
        <v>0</v>
      </c>
      <c r="H195" s="229"/>
      <c r="I195" s="79"/>
      <c r="J195" s="80"/>
      <c r="K195" s="80"/>
      <c r="L195" s="81"/>
      <c r="M195" s="82"/>
      <c r="N195" s="83"/>
      <c r="O195" s="79"/>
      <c r="P195" s="79"/>
    </row>
    <row r="196" spans="2:16" ht="15" x14ac:dyDescent="0.2">
      <c r="B196" s="300"/>
      <c r="C196" s="324" t="s">
        <v>258</v>
      </c>
      <c r="D196" s="309" t="str">
        <f>F7</f>
        <v>m²</v>
      </c>
      <c r="E196" s="218">
        <f>+$E$7</f>
        <v>0</v>
      </c>
      <c r="F196" s="218">
        <f>+IF(E196=0,0,H196/E196)</f>
        <v>0</v>
      </c>
      <c r="G196" s="217"/>
      <c r="H196" s="218">
        <f>+H180+H161+H115+H78+H56+H10</f>
        <v>0</v>
      </c>
      <c r="I196" s="79"/>
      <c r="J196" s="80"/>
      <c r="K196" s="80"/>
      <c r="L196" s="81"/>
      <c r="M196" s="82"/>
      <c r="N196" s="83"/>
      <c r="O196" s="79"/>
      <c r="P196" s="79"/>
    </row>
    <row r="197" spans="2:16" ht="15" x14ac:dyDescent="0.2">
      <c r="B197" s="288" t="s">
        <v>239</v>
      </c>
      <c r="C197" s="320" t="s">
        <v>44</v>
      </c>
      <c r="D197" s="309" t="str">
        <f>F7</f>
        <v>m²</v>
      </c>
      <c r="E197" s="218">
        <f>+$E$7</f>
        <v>0</v>
      </c>
      <c r="F197" s="218">
        <f>+IF(E197=0,0,H197/E197)</f>
        <v>0</v>
      </c>
      <c r="G197" s="217"/>
      <c r="H197" s="218">
        <f>SUM(G199:G201)</f>
        <v>0</v>
      </c>
      <c r="I197" s="79"/>
      <c r="J197" s="80"/>
      <c r="K197" s="80"/>
      <c r="L197" s="81"/>
      <c r="M197" s="82"/>
      <c r="N197" s="83"/>
      <c r="O197" s="79"/>
      <c r="P197" s="79"/>
    </row>
    <row r="198" spans="2:16" x14ac:dyDescent="0.2">
      <c r="B198" s="301"/>
      <c r="C198" s="275"/>
      <c r="D198" s="314"/>
      <c r="E198" s="275"/>
      <c r="F198" s="264"/>
      <c r="G198" s="270">
        <f>+F198*E198</f>
        <v>0</v>
      </c>
      <c r="H198" s="232"/>
      <c r="I198" s="79"/>
      <c r="J198" s="80"/>
      <c r="K198" s="80"/>
      <c r="L198" s="81"/>
      <c r="M198" s="82"/>
      <c r="N198" s="83"/>
      <c r="O198" s="79"/>
      <c r="P198" s="79"/>
    </row>
    <row r="199" spans="2:16" x14ac:dyDescent="0.2">
      <c r="B199" s="302"/>
      <c r="C199" s="244" t="s">
        <v>163</v>
      </c>
      <c r="D199" s="315" t="s">
        <v>18</v>
      </c>
      <c r="E199" s="244"/>
      <c r="F199" s="264">
        <f>+H196</f>
        <v>0</v>
      </c>
      <c r="G199" s="233">
        <f>+F199*E199/100</f>
        <v>0</v>
      </c>
      <c r="H199" s="234"/>
      <c r="I199" s="79"/>
      <c r="J199" s="80"/>
      <c r="K199" s="80"/>
      <c r="L199" s="81"/>
      <c r="M199" s="82"/>
      <c r="N199" s="83"/>
      <c r="O199" s="79"/>
      <c r="P199" s="79"/>
    </row>
    <row r="200" spans="2:16" x14ac:dyDescent="0.2">
      <c r="B200" s="302"/>
      <c r="C200" s="276"/>
      <c r="D200" s="316"/>
      <c r="E200" s="276"/>
      <c r="F200" s="264"/>
      <c r="G200" s="267">
        <f>+F200*E200</f>
        <v>0</v>
      </c>
      <c r="H200" s="234"/>
      <c r="I200" s="79"/>
      <c r="J200" s="80"/>
      <c r="K200" s="80"/>
      <c r="L200" s="81"/>
      <c r="M200" s="82"/>
      <c r="N200" s="83"/>
      <c r="O200" s="79"/>
      <c r="P200" s="79"/>
    </row>
    <row r="201" spans="2:16" x14ac:dyDescent="0.2">
      <c r="B201" s="303"/>
      <c r="C201" s="325" t="s">
        <v>45</v>
      </c>
      <c r="D201" s="317" t="s">
        <v>18</v>
      </c>
      <c r="E201" s="277"/>
      <c r="F201" s="264">
        <f>H196</f>
        <v>0</v>
      </c>
      <c r="G201" s="235">
        <f>+F201*E201/100</f>
        <v>0</v>
      </c>
      <c r="H201" s="236"/>
      <c r="I201" s="79"/>
      <c r="J201" s="80"/>
      <c r="K201" s="80"/>
      <c r="L201" s="81"/>
      <c r="M201" s="82"/>
      <c r="N201" s="83"/>
      <c r="O201" s="79"/>
      <c r="P201" s="79"/>
    </row>
    <row r="202" spans="2:16" ht="15" x14ac:dyDescent="0.2">
      <c r="B202" s="304"/>
      <c r="C202" s="324" t="s">
        <v>257</v>
      </c>
      <c r="D202" s="309" t="str">
        <f>F7</f>
        <v>m²</v>
      </c>
      <c r="E202" s="218">
        <f>+$E$7</f>
        <v>0</v>
      </c>
      <c r="F202" s="218">
        <f>+IF(E202=0,0,H202/E202)</f>
        <v>0</v>
      </c>
      <c r="G202" s="217"/>
      <c r="H202" s="218">
        <f>ROUND(+H196+H197,0)</f>
        <v>0</v>
      </c>
      <c r="I202" s="79"/>
      <c r="J202" s="80"/>
      <c r="K202" s="80"/>
      <c r="L202" s="81"/>
      <c r="M202" s="82"/>
      <c r="N202" s="83"/>
      <c r="O202" s="79"/>
      <c r="P202" s="79"/>
    </row>
    <row r="203" spans="2:16" ht="15" x14ac:dyDescent="0.2">
      <c r="B203" s="288" t="s">
        <v>164</v>
      </c>
      <c r="C203" s="320" t="s">
        <v>271</v>
      </c>
      <c r="D203" s="309" t="str">
        <f>F7</f>
        <v>m²</v>
      </c>
      <c r="E203" s="218">
        <f>+$E$7</f>
        <v>0</v>
      </c>
      <c r="F203" s="218">
        <f>+IF(E203=0,0,H203/E203)</f>
        <v>0</v>
      </c>
      <c r="G203" s="217"/>
      <c r="H203" s="218">
        <f>SUM(G204:G211)</f>
        <v>0</v>
      </c>
      <c r="I203" s="79"/>
      <c r="J203" s="80"/>
      <c r="K203" s="80"/>
      <c r="L203" s="81"/>
      <c r="M203" s="82"/>
      <c r="N203" s="83"/>
      <c r="O203" s="79"/>
      <c r="P203" s="79"/>
    </row>
    <row r="204" spans="2:16" x14ac:dyDescent="0.2">
      <c r="B204" s="305" t="s">
        <v>165</v>
      </c>
      <c r="C204" s="244" t="s">
        <v>46</v>
      </c>
      <c r="D204" s="318" t="s">
        <v>18</v>
      </c>
      <c r="E204" s="227"/>
      <c r="F204" s="264">
        <f>+H202</f>
        <v>0</v>
      </c>
      <c r="G204" s="233">
        <f>ROUND(+F204*E204/100,0)</f>
        <v>0</v>
      </c>
      <c r="H204" s="237"/>
      <c r="I204" s="79"/>
      <c r="J204" s="80"/>
      <c r="K204" s="80"/>
      <c r="L204" s="81"/>
      <c r="M204" s="82"/>
      <c r="N204" s="83"/>
      <c r="O204" s="79"/>
      <c r="P204" s="79"/>
    </row>
    <row r="205" spans="2:16" x14ac:dyDescent="0.2">
      <c r="B205" s="305" t="s">
        <v>166</v>
      </c>
      <c r="C205" s="244" t="s">
        <v>167</v>
      </c>
      <c r="D205" s="318" t="s">
        <v>18</v>
      </c>
      <c r="E205" s="227"/>
      <c r="F205" s="264">
        <f>+$F$204</f>
        <v>0</v>
      </c>
      <c r="G205" s="233">
        <f>ROUND(+E205*F205/100,0)</f>
        <v>0</v>
      </c>
      <c r="H205" s="228"/>
      <c r="I205" s="79"/>
      <c r="J205" s="80"/>
      <c r="K205" s="80"/>
      <c r="L205" s="81"/>
      <c r="M205" s="82"/>
      <c r="N205" s="83"/>
      <c r="O205" s="79"/>
      <c r="P205" s="79"/>
    </row>
    <row r="206" spans="2:16" x14ac:dyDescent="0.2">
      <c r="B206" s="305" t="s">
        <v>168</v>
      </c>
      <c r="C206" s="244" t="s">
        <v>47</v>
      </c>
      <c r="D206" s="318" t="s">
        <v>18</v>
      </c>
      <c r="E206" s="227"/>
      <c r="F206" s="264">
        <f>+$F$204</f>
        <v>0</v>
      </c>
      <c r="G206" s="233">
        <f>ROUND(+E206*F206/100,0)</f>
        <v>0</v>
      </c>
      <c r="H206" s="228"/>
      <c r="I206" s="79"/>
      <c r="J206" s="80"/>
      <c r="K206" s="80"/>
      <c r="L206" s="81"/>
      <c r="M206" s="82"/>
      <c r="N206" s="83"/>
      <c r="O206" s="79"/>
      <c r="P206" s="79"/>
    </row>
    <row r="207" spans="2:16" x14ac:dyDescent="0.2">
      <c r="B207" s="305" t="s">
        <v>169</v>
      </c>
      <c r="C207" s="244" t="s">
        <v>48</v>
      </c>
      <c r="D207" s="318" t="s">
        <v>18</v>
      </c>
      <c r="E207" s="227"/>
      <c r="F207" s="264">
        <f>+$F$204</f>
        <v>0</v>
      </c>
      <c r="G207" s="233">
        <f>ROUND(+E207*F207/100,0)</f>
        <v>0</v>
      </c>
      <c r="H207" s="228"/>
      <c r="I207" s="79"/>
      <c r="J207" s="80"/>
      <c r="K207" s="80"/>
      <c r="L207" s="81"/>
      <c r="M207" s="82"/>
      <c r="N207" s="83"/>
      <c r="O207" s="79"/>
      <c r="P207" s="79"/>
    </row>
    <row r="208" spans="2:16" x14ac:dyDescent="0.2">
      <c r="B208" s="305" t="s">
        <v>170</v>
      </c>
      <c r="C208" s="244" t="s">
        <v>171</v>
      </c>
      <c r="D208" s="318" t="s">
        <v>18</v>
      </c>
      <c r="E208" s="227"/>
      <c r="F208" s="264">
        <f>+$F$204</f>
        <v>0</v>
      </c>
      <c r="G208" s="233">
        <f>ROUND(+E208*F208/100,0)</f>
        <v>0</v>
      </c>
      <c r="H208" s="228"/>
      <c r="I208" s="79"/>
      <c r="J208" s="80"/>
      <c r="K208" s="80"/>
      <c r="L208" s="81"/>
      <c r="M208" s="82"/>
      <c r="N208" s="83"/>
      <c r="O208" s="79"/>
      <c r="P208" s="79"/>
    </row>
    <row r="209" spans="2:16" x14ac:dyDescent="0.2">
      <c r="B209" s="305" t="s">
        <v>172</v>
      </c>
      <c r="C209" s="244" t="s">
        <v>33</v>
      </c>
      <c r="D209" s="313"/>
      <c r="E209" s="227"/>
      <c r="F209" s="265"/>
      <c r="G209" s="267">
        <f>+F209*E209</f>
        <v>0</v>
      </c>
      <c r="H209" s="228"/>
      <c r="I209" s="79"/>
      <c r="J209" s="80"/>
      <c r="K209" s="80"/>
      <c r="L209" s="81"/>
      <c r="M209" s="82"/>
      <c r="N209" s="83"/>
      <c r="O209" s="79"/>
      <c r="P209" s="79"/>
    </row>
    <row r="210" spans="2:16" x14ac:dyDescent="0.2">
      <c r="B210" s="305" t="s">
        <v>173</v>
      </c>
      <c r="C210" s="244" t="s">
        <v>49</v>
      </c>
      <c r="D210" s="313"/>
      <c r="E210" s="227"/>
      <c r="F210" s="265"/>
      <c r="G210" s="267">
        <f>+F210*E210</f>
        <v>0</v>
      </c>
      <c r="H210" s="228"/>
      <c r="I210" s="79"/>
      <c r="J210" s="80"/>
      <c r="K210" s="80"/>
      <c r="L210" s="81"/>
      <c r="M210" s="82"/>
      <c r="N210" s="83"/>
      <c r="O210" s="79"/>
      <c r="P210" s="79"/>
    </row>
    <row r="211" spans="2:16" x14ac:dyDescent="0.2">
      <c r="B211" s="305" t="s">
        <v>174</v>
      </c>
      <c r="C211" s="244" t="s">
        <v>39</v>
      </c>
      <c r="D211" s="313"/>
      <c r="E211" s="227"/>
      <c r="F211" s="265"/>
      <c r="G211" s="267">
        <f>+F211*E211</f>
        <v>0</v>
      </c>
      <c r="H211" s="238"/>
      <c r="I211" s="79"/>
      <c r="J211" s="80"/>
      <c r="K211" s="80"/>
      <c r="L211" s="81"/>
      <c r="M211" s="82"/>
      <c r="N211" s="83"/>
      <c r="O211" s="79"/>
      <c r="P211" s="79"/>
    </row>
    <row r="212" spans="2:16" ht="15" x14ac:dyDescent="0.2">
      <c r="B212" s="300"/>
      <c r="C212" s="320" t="s">
        <v>259</v>
      </c>
      <c r="D212" s="309" t="str">
        <f>F7</f>
        <v>m²</v>
      </c>
      <c r="E212" s="218">
        <f>+$E$7</f>
        <v>0</v>
      </c>
      <c r="F212" s="218">
        <f>+IF(E212=0,0,H212/E212)</f>
        <v>0</v>
      </c>
      <c r="G212" s="217"/>
      <c r="H212" s="218">
        <f>SUM(H202:H211)</f>
        <v>0</v>
      </c>
      <c r="I212" s="79"/>
      <c r="J212" s="80"/>
      <c r="K212" s="80"/>
      <c r="L212" s="81"/>
      <c r="M212" s="82"/>
      <c r="N212" s="83"/>
      <c r="O212" s="79"/>
      <c r="P212" s="79"/>
    </row>
    <row r="213" spans="2:16" ht="15" x14ac:dyDescent="0.2">
      <c r="B213" s="288" t="s">
        <v>38</v>
      </c>
      <c r="C213" s="320" t="s">
        <v>272</v>
      </c>
      <c r="D213" s="309" t="str">
        <f>F7</f>
        <v>m²</v>
      </c>
      <c r="E213" s="218">
        <f>+$E$7</f>
        <v>0</v>
      </c>
      <c r="F213" s="218">
        <f>+IF(E213=0,0,H213/E213)</f>
        <v>0</v>
      </c>
      <c r="G213" s="217"/>
      <c r="H213" s="218">
        <f>SUM(G214:G220)</f>
        <v>0</v>
      </c>
      <c r="I213" s="79"/>
      <c r="J213" s="80"/>
      <c r="K213" s="80"/>
      <c r="L213" s="81"/>
      <c r="M213" s="82"/>
      <c r="N213" s="83"/>
      <c r="O213" s="79"/>
      <c r="P213" s="79"/>
    </row>
    <row r="214" spans="2:16" ht="13.5" x14ac:dyDescent="0.2">
      <c r="B214" s="305" t="s">
        <v>175</v>
      </c>
      <c r="C214" s="244" t="s">
        <v>176</v>
      </c>
      <c r="D214" s="319"/>
      <c r="E214" s="239"/>
      <c r="F214" s="264"/>
      <c r="G214" s="267">
        <f t="shared" ref="G214:G220" si="0">+F214*E214</f>
        <v>0</v>
      </c>
      <c r="H214" s="237"/>
      <c r="I214" s="79"/>
      <c r="J214" s="80"/>
      <c r="K214" s="80"/>
      <c r="L214" s="81"/>
      <c r="M214" s="82"/>
      <c r="N214" s="83"/>
      <c r="O214" s="79"/>
      <c r="P214" s="79"/>
    </row>
    <row r="215" spans="2:16" ht="13.5" x14ac:dyDescent="0.2">
      <c r="B215" s="305" t="s">
        <v>177</v>
      </c>
      <c r="C215" s="244" t="s">
        <v>178</v>
      </c>
      <c r="D215" s="319"/>
      <c r="E215" s="239"/>
      <c r="F215" s="264"/>
      <c r="G215" s="267">
        <f t="shared" si="0"/>
        <v>0</v>
      </c>
      <c r="H215" s="228"/>
      <c r="I215" s="79"/>
      <c r="J215" s="80"/>
      <c r="K215" s="80"/>
      <c r="L215" s="81"/>
      <c r="M215" s="82"/>
      <c r="N215" s="83"/>
      <c r="O215" s="79"/>
      <c r="P215" s="79"/>
    </row>
    <row r="216" spans="2:16" ht="13.5" x14ac:dyDescent="0.2">
      <c r="B216" s="305" t="s">
        <v>179</v>
      </c>
      <c r="C216" s="244" t="s">
        <v>180</v>
      </c>
      <c r="D216" s="319"/>
      <c r="E216" s="239"/>
      <c r="F216" s="264"/>
      <c r="G216" s="267">
        <f t="shared" si="0"/>
        <v>0</v>
      </c>
      <c r="H216" s="228"/>
      <c r="I216" s="79"/>
      <c r="J216" s="80"/>
      <c r="K216" s="80"/>
      <c r="L216" s="81"/>
      <c r="M216" s="82"/>
      <c r="N216" s="83"/>
      <c r="O216" s="79"/>
      <c r="P216" s="79"/>
    </row>
    <row r="217" spans="2:16" ht="13.5" x14ac:dyDescent="0.2">
      <c r="B217" s="305" t="s">
        <v>181</v>
      </c>
      <c r="C217" s="244" t="s">
        <v>182</v>
      </c>
      <c r="D217" s="319"/>
      <c r="E217" s="239"/>
      <c r="F217" s="264"/>
      <c r="G217" s="267">
        <f t="shared" si="0"/>
        <v>0</v>
      </c>
      <c r="H217" s="228"/>
      <c r="I217" s="79"/>
      <c r="J217" s="80"/>
      <c r="K217" s="80"/>
      <c r="L217" s="81"/>
      <c r="M217" s="82"/>
      <c r="N217" s="83"/>
      <c r="O217" s="79"/>
      <c r="P217" s="79"/>
    </row>
    <row r="218" spans="2:16" ht="13.5" x14ac:dyDescent="0.2">
      <c r="B218" s="305" t="s">
        <v>183</v>
      </c>
      <c r="C218" s="244" t="s">
        <v>184</v>
      </c>
      <c r="D218" s="319"/>
      <c r="E218" s="239"/>
      <c r="F218" s="264"/>
      <c r="G218" s="267">
        <f t="shared" si="0"/>
        <v>0</v>
      </c>
      <c r="H218" s="228"/>
      <c r="I218" s="79"/>
      <c r="J218" s="80"/>
      <c r="K218" s="80"/>
      <c r="L218" s="81"/>
      <c r="M218" s="82"/>
      <c r="N218" s="83"/>
      <c r="O218" s="79"/>
      <c r="P218" s="79"/>
    </row>
    <row r="219" spans="2:16" ht="13.5" x14ac:dyDescent="0.2">
      <c r="B219" s="305" t="s">
        <v>185</v>
      </c>
      <c r="C219" s="244" t="s">
        <v>186</v>
      </c>
      <c r="D219" s="319"/>
      <c r="E219" s="239"/>
      <c r="F219" s="264"/>
      <c r="G219" s="267">
        <f t="shared" si="0"/>
        <v>0</v>
      </c>
      <c r="H219" s="228"/>
      <c r="I219" s="79"/>
      <c r="J219" s="80"/>
      <c r="K219" s="80"/>
      <c r="L219" s="81"/>
      <c r="M219" s="82"/>
      <c r="N219" s="83"/>
      <c r="O219" s="79"/>
      <c r="P219" s="79"/>
    </row>
    <row r="220" spans="2:16" ht="13.5" x14ac:dyDescent="0.2">
      <c r="B220" s="305" t="s">
        <v>187</v>
      </c>
      <c r="C220" s="244" t="s">
        <v>39</v>
      </c>
      <c r="D220" s="319"/>
      <c r="E220" s="239"/>
      <c r="F220" s="264"/>
      <c r="G220" s="267">
        <f t="shared" si="0"/>
        <v>0</v>
      </c>
      <c r="H220" s="238"/>
      <c r="I220" s="79"/>
      <c r="J220" s="80"/>
      <c r="K220" s="80"/>
      <c r="L220" s="81"/>
      <c r="M220" s="82"/>
      <c r="N220" s="83"/>
      <c r="O220" s="79"/>
      <c r="P220" s="79"/>
    </row>
    <row r="221" spans="2:16" ht="15" x14ac:dyDescent="0.2">
      <c r="B221" s="300"/>
      <c r="C221" s="320" t="s">
        <v>259</v>
      </c>
      <c r="D221" s="309" t="str">
        <f>F7</f>
        <v>m²</v>
      </c>
      <c r="E221" s="218">
        <f>+$E$7</f>
        <v>0</v>
      </c>
      <c r="F221" s="218">
        <f>+IF(E221=0,0,H221/E221)</f>
        <v>0</v>
      </c>
      <c r="G221" s="217"/>
      <c r="H221" s="218">
        <f>SUM(H212:H213)</f>
        <v>0</v>
      </c>
      <c r="I221" s="79"/>
      <c r="J221" s="80"/>
      <c r="K221" s="80"/>
      <c r="L221" s="81"/>
      <c r="M221" s="82"/>
      <c r="N221" s="83"/>
      <c r="O221" s="79"/>
      <c r="P221" s="79"/>
    </row>
    <row r="222" spans="2:16" ht="15" x14ac:dyDescent="0.2">
      <c r="B222" s="306" t="s">
        <v>188</v>
      </c>
      <c r="C222" s="326" t="s">
        <v>273</v>
      </c>
      <c r="D222" s="309" t="str">
        <f>F7</f>
        <v>m²</v>
      </c>
      <c r="E222" s="218">
        <f>+$E$7</f>
        <v>0</v>
      </c>
      <c r="F222" s="218">
        <f>+IF(E222=0,0,H222/E222)</f>
        <v>0</v>
      </c>
      <c r="G222" s="240"/>
      <c r="H222" s="241">
        <f>SUM(G223:G226)</f>
        <v>0</v>
      </c>
      <c r="I222" s="79"/>
      <c r="J222" s="80"/>
      <c r="K222" s="80"/>
      <c r="L222" s="81"/>
      <c r="M222" s="82"/>
      <c r="N222" s="83"/>
      <c r="O222" s="79"/>
      <c r="P222" s="79"/>
    </row>
    <row r="223" spans="2:16" ht="13.5" x14ac:dyDescent="0.2">
      <c r="B223" s="305" t="s">
        <v>189</v>
      </c>
      <c r="C223" s="244" t="s">
        <v>50</v>
      </c>
      <c r="D223" s="318" t="s">
        <v>18</v>
      </c>
      <c r="E223" s="239"/>
      <c r="F223" s="264">
        <f>+H221</f>
        <v>0</v>
      </c>
      <c r="G223" s="233">
        <f>ROUND(+F223*E223/100,0)</f>
        <v>0</v>
      </c>
      <c r="H223" s="228"/>
      <c r="I223" s="79"/>
      <c r="J223" s="80"/>
      <c r="K223" s="80"/>
      <c r="L223" s="81"/>
      <c r="M223" s="82"/>
      <c r="N223" s="83"/>
      <c r="O223" s="79"/>
      <c r="P223" s="79"/>
    </row>
    <row r="224" spans="2:16" ht="13.5" x14ac:dyDescent="0.2">
      <c r="B224" s="305" t="s">
        <v>190</v>
      </c>
      <c r="C224" s="244" t="s">
        <v>51</v>
      </c>
      <c r="D224" s="318" t="s">
        <v>18</v>
      </c>
      <c r="E224" s="239"/>
      <c r="F224" s="264">
        <f>+H221</f>
        <v>0</v>
      </c>
      <c r="G224" s="233">
        <f>ROUND(+E224*F224/100,0)</f>
        <v>0</v>
      </c>
      <c r="H224" s="228"/>
      <c r="I224" s="79"/>
      <c r="J224" s="80"/>
      <c r="K224" s="80"/>
      <c r="L224" s="81"/>
      <c r="M224" s="82"/>
      <c r="N224" s="83"/>
      <c r="O224" s="79"/>
      <c r="P224" s="79"/>
    </row>
    <row r="225" spans="2:16" ht="13.5" x14ac:dyDescent="0.2">
      <c r="B225" s="305" t="s">
        <v>191</v>
      </c>
      <c r="C225" s="244" t="s">
        <v>34</v>
      </c>
      <c r="D225" s="318" t="s">
        <v>18</v>
      </c>
      <c r="E225" s="239"/>
      <c r="F225" s="264">
        <f>+H221</f>
        <v>0</v>
      </c>
      <c r="G225" s="233">
        <f>ROUND(+E225*F225/100,0)</f>
        <v>0</v>
      </c>
      <c r="H225" s="228"/>
      <c r="I225" s="79"/>
      <c r="J225" s="80"/>
      <c r="K225" s="80"/>
      <c r="L225" s="81"/>
      <c r="M225" s="82"/>
      <c r="N225" s="83"/>
      <c r="O225" s="79"/>
      <c r="P225" s="79"/>
    </row>
    <row r="226" spans="2:16" ht="13.5" x14ac:dyDescent="0.2">
      <c r="B226" s="305" t="s">
        <v>192</v>
      </c>
      <c r="C226" s="244" t="s">
        <v>39</v>
      </c>
      <c r="D226" s="318" t="s">
        <v>18</v>
      </c>
      <c r="E226" s="239"/>
      <c r="F226" s="264">
        <f>+H221</f>
        <v>0</v>
      </c>
      <c r="G226" s="233">
        <f>ROUND(+F226*E226/100,0)</f>
        <v>0</v>
      </c>
      <c r="H226" s="238"/>
      <c r="I226" s="79"/>
      <c r="J226" s="80"/>
      <c r="K226" s="80"/>
      <c r="L226" s="81"/>
      <c r="M226" s="82"/>
      <c r="N226" s="83"/>
      <c r="O226" s="79"/>
      <c r="P226" s="79"/>
    </row>
    <row r="227" spans="2:16" ht="15" x14ac:dyDescent="0.2">
      <c r="B227" s="300"/>
      <c r="C227" s="320" t="s">
        <v>260</v>
      </c>
      <c r="D227" s="309" t="str">
        <f>F7</f>
        <v>m²</v>
      </c>
      <c r="E227" s="218">
        <f>+$E$7</f>
        <v>0</v>
      </c>
      <c r="F227" s="218">
        <f>+IF(E227=0,0,H227/E227)</f>
        <v>0</v>
      </c>
      <c r="G227" s="217"/>
      <c r="H227" s="218">
        <f>SUM(H221:H222)</f>
        <v>0</v>
      </c>
      <c r="I227" s="79"/>
      <c r="J227" s="80"/>
      <c r="K227" s="80"/>
      <c r="L227" s="81"/>
      <c r="M227" s="82"/>
      <c r="N227" s="83"/>
      <c r="O227" s="79"/>
      <c r="P227" s="79"/>
    </row>
    <row r="228" spans="2:16" ht="15" x14ac:dyDescent="0.2">
      <c r="B228" s="288" t="s">
        <v>193</v>
      </c>
      <c r="C228" s="320" t="s">
        <v>274</v>
      </c>
      <c r="D228" s="309" t="str">
        <f>F7</f>
        <v>m²</v>
      </c>
      <c r="E228" s="218">
        <f>+$E$7</f>
        <v>0</v>
      </c>
      <c r="F228" s="218">
        <f>+IF(E228=0,0,H228/E228)</f>
        <v>0</v>
      </c>
      <c r="G228" s="217"/>
      <c r="H228" s="218">
        <f>SUM(G229:G230)</f>
        <v>0</v>
      </c>
      <c r="I228" s="79"/>
      <c r="J228" s="80"/>
      <c r="K228" s="80"/>
      <c r="L228" s="81"/>
      <c r="M228" s="82"/>
      <c r="N228" s="83"/>
      <c r="O228" s="79"/>
      <c r="P228" s="79"/>
    </row>
    <row r="229" spans="2:16" x14ac:dyDescent="0.2">
      <c r="B229" s="305" t="s">
        <v>194</v>
      </c>
      <c r="C229" s="244" t="s">
        <v>52</v>
      </c>
      <c r="D229" s="315" t="s">
        <v>18</v>
      </c>
      <c r="E229" s="242">
        <v>25</v>
      </c>
      <c r="F229" s="264">
        <f>H227</f>
        <v>0</v>
      </c>
      <c r="G229" s="243">
        <f>+F229*E229/100</f>
        <v>0</v>
      </c>
      <c r="H229" s="237"/>
      <c r="I229" s="79"/>
      <c r="J229" s="80"/>
      <c r="K229" s="80"/>
      <c r="L229" s="81"/>
      <c r="M229" s="82"/>
      <c r="N229" s="83"/>
      <c r="O229" s="79"/>
      <c r="P229" s="79"/>
    </row>
    <row r="230" spans="2:16" x14ac:dyDescent="0.2">
      <c r="B230" s="305" t="s">
        <v>195</v>
      </c>
      <c r="C230" s="244" t="s">
        <v>39</v>
      </c>
      <c r="D230" s="315"/>
      <c r="E230" s="244"/>
      <c r="F230" s="265"/>
      <c r="G230" s="233">
        <f>+F230*E230</f>
        <v>0</v>
      </c>
      <c r="H230" s="238"/>
      <c r="I230" s="79"/>
      <c r="J230" s="80"/>
      <c r="K230" s="80"/>
      <c r="L230" s="81"/>
      <c r="M230" s="82"/>
      <c r="N230" s="83"/>
      <c r="O230" s="79"/>
      <c r="P230" s="79"/>
    </row>
    <row r="231" spans="2:16" ht="15" x14ac:dyDescent="0.2">
      <c r="B231" s="300"/>
      <c r="C231" s="320" t="s">
        <v>261</v>
      </c>
      <c r="D231" s="309" t="str">
        <f>F7</f>
        <v>m²</v>
      </c>
      <c r="E231" s="218">
        <f>+$E$7</f>
        <v>0</v>
      </c>
      <c r="F231" s="218">
        <f>+IF(E231=0,0,H231/E231)</f>
        <v>0</v>
      </c>
      <c r="G231" s="217"/>
      <c r="H231" s="218">
        <f>SUM(H227:H229)</f>
        <v>0</v>
      </c>
      <c r="I231" s="79"/>
      <c r="J231" s="80"/>
      <c r="K231" s="80"/>
      <c r="L231" s="81"/>
      <c r="M231" s="82"/>
      <c r="N231" s="83"/>
      <c r="O231" s="79"/>
      <c r="P231" s="79"/>
    </row>
    <row r="232" spans="2:16" ht="15" x14ac:dyDescent="0.2">
      <c r="B232" s="288" t="s">
        <v>196</v>
      </c>
      <c r="C232" s="320" t="s">
        <v>275</v>
      </c>
      <c r="D232" s="309" t="str">
        <f>F7</f>
        <v>m²</v>
      </c>
      <c r="E232" s="218">
        <f>+$E$7</f>
        <v>0</v>
      </c>
      <c r="F232" s="218">
        <f>+IF(E232=0,0,H232/E232)</f>
        <v>0</v>
      </c>
      <c r="G232" s="217"/>
      <c r="H232" s="218">
        <f>SUM(G233:G239)</f>
        <v>0</v>
      </c>
      <c r="I232" s="79"/>
      <c r="J232" s="80"/>
      <c r="K232" s="80"/>
      <c r="L232" s="81"/>
      <c r="M232" s="82"/>
      <c r="N232" s="83"/>
      <c r="O232" s="79"/>
      <c r="P232" s="79"/>
    </row>
    <row r="233" spans="2:16" x14ac:dyDescent="0.2">
      <c r="B233" s="305" t="s">
        <v>197</v>
      </c>
      <c r="C233" s="244" t="s">
        <v>198</v>
      </c>
      <c r="D233" s="313"/>
      <c r="E233" s="227"/>
      <c r="F233" s="263"/>
      <c r="G233" s="267">
        <f t="shared" ref="G233:G239" si="1">+F233*E233</f>
        <v>0</v>
      </c>
      <c r="H233" s="237"/>
      <c r="I233" s="79"/>
      <c r="J233" s="80"/>
      <c r="K233" s="80"/>
      <c r="L233" s="81"/>
      <c r="M233" s="82"/>
      <c r="N233" s="83"/>
      <c r="O233" s="79"/>
      <c r="P233" s="79"/>
    </row>
    <row r="234" spans="2:16" x14ac:dyDescent="0.2">
      <c r="B234" s="305" t="s">
        <v>199</v>
      </c>
      <c r="C234" s="244" t="s">
        <v>35</v>
      </c>
      <c r="D234" s="313"/>
      <c r="E234" s="227"/>
      <c r="F234" s="263"/>
      <c r="G234" s="267">
        <f t="shared" si="1"/>
        <v>0</v>
      </c>
      <c r="H234" s="228"/>
      <c r="I234" s="79"/>
      <c r="J234" s="80"/>
      <c r="K234" s="80"/>
      <c r="L234" s="81"/>
      <c r="M234" s="82"/>
      <c r="N234" s="83"/>
      <c r="O234" s="79"/>
      <c r="P234" s="79"/>
    </row>
    <row r="235" spans="2:16" x14ac:dyDescent="0.2">
      <c r="B235" s="305" t="s">
        <v>200</v>
      </c>
      <c r="C235" s="244" t="s">
        <v>201</v>
      </c>
      <c r="D235" s="313"/>
      <c r="E235" s="227"/>
      <c r="F235" s="263"/>
      <c r="G235" s="267">
        <f t="shared" si="1"/>
        <v>0</v>
      </c>
      <c r="H235" s="228"/>
      <c r="I235" s="79"/>
      <c r="J235" s="80"/>
      <c r="K235" s="80"/>
      <c r="L235" s="81"/>
      <c r="M235" s="82"/>
      <c r="N235" s="83"/>
      <c r="O235" s="79"/>
      <c r="P235" s="79"/>
    </row>
    <row r="236" spans="2:16" x14ac:dyDescent="0.2">
      <c r="B236" s="305" t="s">
        <v>202</v>
      </c>
      <c r="C236" s="244" t="s">
        <v>203</v>
      </c>
      <c r="D236" s="313"/>
      <c r="E236" s="227"/>
      <c r="F236" s="263"/>
      <c r="G236" s="267">
        <f t="shared" si="1"/>
        <v>0</v>
      </c>
      <c r="H236" s="228"/>
      <c r="I236" s="79"/>
      <c r="J236" s="80"/>
      <c r="K236" s="80"/>
      <c r="L236" s="81"/>
      <c r="M236" s="82"/>
      <c r="N236" s="83"/>
      <c r="O236" s="79"/>
      <c r="P236" s="79"/>
    </row>
    <row r="237" spans="2:16" x14ac:dyDescent="0.2">
      <c r="B237" s="305" t="s">
        <v>204</v>
      </c>
      <c r="C237" s="244" t="s">
        <v>205</v>
      </c>
      <c r="D237" s="313"/>
      <c r="E237" s="227"/>
      <c r="F237" s="263"/>
      <c r="G237" s="267">
        <f t="shared" si="1"/>
        <v>0</v>
      </c>
      <c r="H237" s="228"/>
      <c r="I237" s="79"/>
      <c r="J237" s="80"/>
      <c r="K237" s="80"/>
      <c r="L237" s="81"/>
      <c r="M237" s="82"/>
      <c r="N237" s="83"/>
      <c r="O237" s="79"/>
      <c r="P237" s="79"/>
    </row>
    <row r="238" spans="2:16" x14ac:dyDescent="0.2">
      <c r="B238" s="305" t="s">
        <v>206</v>
      </c>
      <c r="C238" s="244" t="s">
        <v>207</v>
      </c>
      <c r="D238" s="313"/>
      <c r="E238" s="227"/>
      <c r="F238" s="263"/>
      <c r="G238" s="267">
        <f t="shared" si="1"/>
        <v>0</v>
      </c>
      <c r="H238" s="228"/>
      <c r="I238" s="79"/>
      <c r="J238" s="80"/>
      <c r="K238" s="80"/>
      <c r="L238" s="81"/>
      <c r="M238" s="82"/>
      <c r="N238" s="83"/>
      <c r="O238" s="79"/>
      <c r="P238" s="79"/>
    </row>
    <row r="239" spans="2:16" x14ac:dyDescent="0.2">
      <c r="B239" s="307" t="s">
        <v>174</v>
      </c>
      <c r="C239" s="244" t="s">
        <v>39</v>
      </c>
      <c r="D239" s="313" t="s">
        <v>40</v>
      </c>
      <c r="E239" s="227"/>
      <c r="F239" s="263"/>
      <c r="G239" s="267">
        <f t="shared" si="1"/>
        <v>0</v>
      </c>
      <c r="H239" s="238"/>
      <c r="I239" s="79"/>
      <c r="J239" s="80"/>
      <c r="K239" s="80"/>
      <c r="L239" s="81"/>
      <c r="M239" s="82"/>
      <c r="N239" s="83"/>
      <c r="O239" s="79"/>
      <c r="P239" s="79"/>
    </row>
    <row r="240" spans="2:16" s="97" customFormat="1" ht="15" x14ac:dyDescent="0.2">
      <c r="B240" s="178"/>
      <c r="C240" s="320" t="s">
        <v>256</v>
      </c>
      <c r="D240" s="309" t="str">
        <f>F7</f>
        <v>m²</v>
      </c>
      <c r="E240" s="335">
        <f>+$E$7</f>
        <v>0</v>
      </c>
      <c r="F240" s="218">
        <f>+IF(E240=0,0,H240/E240)</f>
        <v>0</v>
      </c>
      <c r="G240" s="286"/>
      <c r="H240" s="96">
        <f>ROUND(SUM(H231:H239),-1)</f>
        <v>0</v>
      </c>
    </row>
    <row r="241" spans="2:8" x14ac:dyDescent="0.2">
      <c r="B241" s="98"/>
      <c r="C241" s="79"/>
      <c r="D241" s="98"/>
      <c r="E241" s="79"/>
      <c r="F241" s="79"/>
      <c r="G241" s="79"/>
      <c r="H241" s="79"/>
    </row>
    <row r="242" spans="2:8" x14ac:dyDescent="0.2">
      <c r="B242" s="98"/>
      <c r="C242" s="79"/>
      <c r="D242" s="98"/>
      <c r="E242" s="79"/>
      <c r="F242" s="99"/>
      <c r="G242" s="80"/>
      <c r="H242" s="80"/>
    </row>
    <row r="243" spans="2:8" x14ac:dyDescent="0.2">
      <c r="B243" s="98"/>
      <c r="C243" s="79"/>
      <c r="D243" s="98"/>
      <c r="E243" s="79"/>
      <c r="F243" s="99"/>
      <c r="G243" s="80"/>
      <c r="H243" s="80"/>
    </row>
    <row r="244" spans="2:8" x14ac:dyDescent="0.2">
      <c r="B244" s="98"/>
      <c r="C244" s="79"/>
      <c r="D244" s="98"/>
      <c r="E244" s="79"/>
      <c r="F244" s="99"/>
      <c r="G244" s="80"/>
      <c r="H244" s="80"/>
    </row>
    <row r="245" spans="2:8" x14ac:dyDescent="0.2">
      <c r="B245" s="98"/>
      <c r="C245" s="79"/>
      <c r="D245" s="98"/>
      <c r="E245" s="79"/>
      <c r="F245" s="99"/>
      <c r="G245" s="80"/>
      <c r="H245" s="80"/>
    </row>
    <row r="246" spans="2:8" x14ac:dyDescent="0.2">
      <c r="B246" s="98"/>
      <c r="C246" s="79"/>
      <c r="D246" s="98"/>
      <c r="E246" s="79"/>
      <c r="F246" s="99"/>
      <c r="G246" s="80"/>
      <c r="H246" s="80"/>
    </row>
    <row r="247" spans="2:8" x14ac:dyDescent="0.2">
      <c r="B247" s="98"/>
      <c r="C247" s="79"/>
      <c r="D247" s="98"/>
      <c r="E247" s="79"/>
      <c r="F247" s="99"/>
      <c r="G247" s="80"/>
      <c r="H247" s="80"/>
    </row>
    <row r="248" spans="2:8" x14ac:dyDescent="0.2">
      <c r="B248" s="98"/>
      <c r="C248" s="79"/>
      <c r="D248" s="98"/>
      <c r="E248" s="79"/>
      <c r="F248" s="99"/>
      <c r="G248" s="80"/>
      <c r="H248" s="80"/>
    </row>
    <row r="249" spans="2:8" x14ac:dyDescent="0.2">
      <c r="B249" s="98"/>
      <c r="C249" s="79"/>
      <c r="D249" s="98"/>
      <c r="E249" s="79"/>
      <c r="F249" s="99"/>
      <c r="G249" s="80"/>
      <c r="H249" s="80"/>
    </row>
    <row r="250" spans="2:8" x14ac:dyDescent="0.2">
      <c r="B250" s="98"/>
      <c r="C250" s="79"/>
      <c r="D250" s="98"/>
      <c r="E250" s="79"/>
      <c r="F250" s="99"/>
      <c r="G250" s="80"/>
      <c r="H250" s="80"/>
    </row>
    <row r="251" spans="2:8" x14ac:dyDescent="0.2">
      <c r="B251" s="98"/>
      <c r="C251" s="79"/>
      <c r="D251" s="98"/>
      <c r="E251" s="79"/>
      <c r="F251" s="99"/>
      <c r="G251" s="80"/>
      <c r="H251" s="80"/>
    </row>
    <row r="252" spans="2:8" x14ac:dyDescent="0.2">
      <c r="B252" s="98"/>
      <c r="C252" s="79"/>
      <c r="D252" s="98"/>
      <c r="E252" s="79"/>
      <c r="F252" s="99"/>
      <c r="G252" s="80"/>
      <c r="H252" s="80"/>
    </row>
    <row r="253" spans="2:8" x14ac:dyDescent="0.2">
      <c r="B253" s="98"/>
      <c r="C253" s="79"/>
      <c r="D253" s="98"/>
      <c r="E253" s="79"/>
      <c r="F253" s="99"/>
      <c r="G253" s="80"/>
      <c r="H253" s="80"/>
    </row>
    <row r="254" spans="2:8" x14ac:dyDescent="0.2">
      <c r="B254" s="98"/>
      <c r="C254" s="79"/>
      <c r="D254" s="98"/>
      <c r="E254" s="79"/>
      <c r="F254" s="99"/>
      <c r="G254" s="80"/>
      <c r="H254" s="80"/>
    </row>
    <row r="255" spans="2:8" x14ac:dyDescent="0.2">
      <c r="B255" s="98"/>
      <c r="C255" s="79"/>
      <c r="D255" s="98"/>
      <c r="E255" s="79"/>
      <c r="F255" s="99"/>
      <c r="G255" s="80"/>
      <c r="H255" s="80"/>
    </row>
    <row r="256" spans="2:8" x14ac:dyDescent="0.2">
      <c r="B256" s="98"/>
      <c r="C256" s="79"/>
      <c r="D256" s="98"/>
      <c r="E256" s="79"/>
      <c r="F256" s="99"/>
      <c r="G256" s="80"/>
      <c r="H256" s="80"/>
    </row>
    <row r="257" spans="2:8" x14ac:dyDescent="0.2">
      <c r="B257" s="98"/>
      <c r="C257" s="79"/>
      <c r="D257" s="98"/>
      <c r="E257" s="79"/>
      <c r="F257" s="99"/>
      <c r="G257" s="80"/>
      <c r="H257" s="80"/>
    </row>
    <row r="258" spans="2:8" x14ac:dyDescent="0.2">
      <c r="B258" s="98"/>
      <c r="C258" s="79"/>
      <c r="D258" s="98"/>
      <c r="E258" s="79"/>
      <c r="F258" s="99"/>
      <c r="G258" s="80"/>
      <c r="H258" s="80"/>
    </row>
    <row r="259" spans="2:8" x14ac:dyDescent="0.2">
      <c r="B259" s="98"/>
      <c r="C259" s="79"/>
      <c r="D259" s="98"/>
      <c r="E259" s="79"/>
      <c r="F259" s="99"/>
      <c r="G259" s="80"/>
      <c r="H259" s="80"/>
    </row>
    <row r="260" spans="2:8" x14ac:dyDescent="0.2">
      <c r="B260" s="98"/>
      <c r="C260" s="79"/>
      <c r="D260" s="98"/>
      <c r="E260" s="79"/>
      <c r="F260" s="99"/>
      <c r="G260" s="80"/>
      <c r="H260" s="80"/>
    </row>
    <row r="261" spans="2:8" x14ac:dyDescent="0.2">
      <c r="B261" s="98"/>
      <c r="C261" s="79"/>
      <c r="D261" s="98"/>
      <c r="E261" s="79"/>
      <c r="F261" s="99"/>
      <c r="G261" s="80"/>
      <c r="H261" s="80"/>
    </row>
    <row r="262" spans="2:8" x14ac:dyDescent="0.2">
      <c r="B262" s="98"/>
      <c r="C262" s="79"/>
      <c r="D262" s="98"/>
      <c r="E262" s="79"/>
      <c r="F262" s="99"/>
      <c r="G262" s="80"/>
      <c r="H262" s="80"/>
    </row>
    <row r="263" spans="2:8" x14ac:dyDescent="0.2">
      <c r="B263" s="98"/>
      <c r="C263" s="79"/>
      <c r="D263" s="98"/>
      <c r="E263" s="79"/>
      <c r="F263" s="99"/>
      <c r="G263" s="80"/>
      <c r="H263" s="80"/>
    </row>
    <row r="264" spans="2:8" x14ac:dyDescent="0.2">
      <c r="B264" s="98"/>
      <c r="C264" s="79"/>
      <c r="D264" s="98"/>
      <c r="E264" s="79"/>
      <c r="F264" s="99"/>
      <c r="G264" s="80"/>
      <c r="H264" s="80"/>
    </row>
    <row r="265" spans="2:8" x14ac:dyDescent="0.2">
      <c r="B265" s="98"/>
      <c r="C265" s="79"/>
      <c r="D265" s="98"/>
      <c r="E265" s="79"/>
      <c r="F265" s="99"/>
      <c r="G265" s="80"/>
      <c r="H265" s="80"/>
    </row>
    <row r="266" spans="2:8" x14ac:dyDescent="0.2">
      <c r="B266" s="98"/>
      <c r="C266" s="79"/>
      <c r="D266" s="98"/>
      <c r="E266" s="79"/>
      <c r="F266" s="99"/>
      <c r="G266" s="80"/>
      <c r="H266" s="80"/>
    </row>
    <row r="267" spans="2:8" x14ac:dyDescent="0.2">
      <c r="B267" s="98"/>
      <c r="C267" s="79"/>
      <c r="D267" s="98"/>
      <c r="E267" s="79"/>
      <c r="F267" s="99"/>
      <c r="G267" s="80"/>
      <c r="H267" s="80"/>
    </row>
    <row r="268" spans="2:8" x14ac:dyDescent="0.2">
      <c r="B268" s="98"/>
      <c r="C268" s="79"/>
      <c r="D268" s="98"/>
      <c r="E268" s="79"/>
      <c r="F268" s="99"/>
      <c r="G268" s="80"/>
      <c r="H268" s="80"/>
    </row>
    <row r="269" spans="2:8" x14ac:dyDescent="0.2">
      <c r="B269" s="98"/>
      <c r="C269" s="79"/>
      <c r="D269" s="98"/>
      <c r="E269" s="79"/>
      <c r="F269" s="99"/>
      <c r="G269" s="80"/>
      <c r="H269" s="80"/>
    </row>
    <row r="270" spans="2:8" x14ac:dyDescent="0.2">
      <c r="B270" s="98"/>
      <c r="C270" s="79"/>
      <c r="D270" s="98"/>
      <c r="E270" s="79"/>
      <c r="F270" s="99"/>
      <c r="G270" s="80"/>
      <c r="H270" s="80"/>
    </row>
    <row r="271" spans="2:8" x14ac:dyDescent="0.2">
      <c r="B271" s="98"/>
      <c r="C271" s="79"/>
      <c r="D271" s="98"/>
      <c r="E271" s="79"/>
      <c r="F271" s="99"/>
      <c r="G271" s="80"/>
      <c r="H271" s="80"/>
    </row>
    <row r="272" spans="2:8" x14ac:dyDescent="0.2">
      <c r="B272" s="98"/>
      <c r="C272" s="79"/>
      <c r="D272" s="98"/>
      <c r="E272" s="79"/>
      <c r="F272" s="99"/>
      <c r="G272" s="80"/>
      <c r="H272" s="80"/>
    </row>
    <row r="273" spans="2:8" x14ac:dyDescent="0.2">
      <c r="B273" s="98"/>
      <c r="C273" s="79"/>
      <c r="D273" s="98"/>
      <c r="E273" s="79"/>
      <c r="F273" s="99"/>
      <c r="G273" s="80"/>
      <c r="H273" s="80"/>
    </row>
    <row r="274" spans="2:8" x14ac:dyDescent="0.2">
      <c r="B274" s="98"/>
      <c r="C274" s="79"/>
      <c r="D274" s="98"/>
      <c r="E274" s="79"/>
      <c r="F274" s="99"/>
      <c r="G274" s="80"/>
      <c r="H274" s="80"/>
    </row>
    <row r="275" spans="2:8" x14ac:dyDescent="0.2">
      <c r="B275" s="98"/>
      <c r="C275" s="79"/>
      <c r="D275" s="98"/>
      <c r="E275" s="79"/>
      <c r="F275" s="99"/>
      <c r="G275" s="80"/>
      <c r="H275" s="80"/>
    </row>
    <row r="276" spans="2:8" x14ac:dyDescent="0.2">
      <c r="B276" s="98"/>
      <c r="C276" s="79"/>
      <c r="D276" s="98"/>
      <c r="E276" s="79"/>
      <c r="F276" s="99"/>
      <c r="G276" s="80"/>
      <c r="H276" s="80"/>
    </row>
    <row r="277" spans="2:8" x14ac:dyDescent="0.2">
      <c r="B277" s="98"/>
      <c r="C277" s="79"/>
      <c r="D277" s="98"/>
      <c r="E277" s="79"/>
      <c r="F277" s="99"/>
      <c r="G277" s="80"/>
      <c r="H277" s="80"/>
    </row>
    <row r="278" spans="2:8" x14ac:dyDescent="0.2">
      <c r="B278" s="98"/>
      <c r="C278" s="79"/>
      <c r="D278" s="98"/>
      <c r="E278" s="79"/>
      <c r="F278" s="99"/>
      <c r="G278" s="80"/>
      <c r="H278" s="80"/>
    </row>
    <row r="279" spans="2:8" x14ac:dyDescent="0.2">
      <c r="B279" s="98"/>
      <c r="C279" s="79"/>
      <c r="D279" s="98"/>
      <c r="E279" s="79"/>
      <c r="F279" s="99"/>
      <c r="G279" s="80"/>
      <c r="H279" s="80"/>
    </row>
    <row r="280" spans="2:8" x14ac:dyDescent="0.2">
      <c r="B280" s="98"/>
      <c r="C280" s="79"/>
      <c r="D280" s="98"/>
      <c r="E280" s="79"/>
      <c r="F280" s="99"/>
      <c r="G280" s="80"/>
      <c r="H280" s="80"/>
    </row>
    <row r="281" spans="2:8" x14ac:dyDescent="0.2">
      <c r="B281" s="98"/>
      <c r="C281" s="79"/>
      <c r="D281" s="98"/>
      <c r="E281" s="79"/>
      <c r="F281" s="99"/>
      <c r="G281" s="80"/>
      <c r="H281" s="80"/>
    </row>
    <row r="282" spans="2:8" x14ac:dyDescent="0.2">
      <c r="B282" s="98"/>
      <c r="C282" s="79"/>
      <c r="D282" s="98"/>
      <c r="E282" s="79"/>
      <c r="F282" s="99"/>
      <c r="G282" s="80"/>
      <c r="H282" s="80"/>
    </row>
    <row r="283" spans="2:8" x14ac:dyDescent="0.2">
      <c r="B283" s="98"/>
      <c r="C283" s="79"/>
      <c r="D283" s="98"/>
      <c r="E283" s="79"/>
      <c r="F283" s="99"/>
      <c r="G283" s="80"/>
      <c r="H283" s="80"/>
    </row>
    <row r="284" spans="2:8" x14ac:dyDescent="0.2">
      <c r="B284" s="98"/>
      <c r="C284" s="79"/>
      <c r="D284" s="98"/>
      <c r="E284" s="79"/>
      <c r="F284" s="99"/>
      <c r="G284" s="80"/>
      <c r="H284" s="80"/>
    </row>
    <row r="285" spans="2:8" x14ac:dyDescent="0.2">
      <c r="B285" s="98"/>
      <c r="C285" s="79"/>
      <c r="D285" s="98"/>
      <c r="E285" s="79"/>
      <c r="F285" s="99"/>
      <c r="G285" s="80"/>
      <c r="H285" s="80"/>
    </row>
    <row r="286" spans="2:8" x14ac:dyDescent="0.2">
      <c r="B286" s="98"/>
      <c r="C286" s="79"/>
      <c r="D286" s="98"/>
      <c r="E286" s="79"/>
      <c r="F286" s="99"/>
      <c r="G286" s="80"/>
      <c r="H286" s="80"/>
    </row>
    <row r="287" spans="2:8" x14ac:dyDescent="0.2">
      <c r="B287" s="98"/>
      <c r="C287" s="79"/>
      <c r="D287" s="98"/>
      <c r="E287" s="79"/>
      <c r="F287" s="99"/>
      <c r="G287" s="80"/>
      <c r="H287" s="80"/>
    </row>
    <row r="288" spans="2:8" x14ac:dyDescent="0.2">
      <c r="B288" s="98"/>
      <c r="C288" s="79"/>
      <c r="D288" s="98"/>
      <c r="E288" s="79"/>
      <c r="F288" s="99"/>
      <c r="G288" s="80"/>
      <c r="H288" s="80"/>
    </row>
    <row r="289" spans="2:8" x14ac:dyDescent="0.2">
      <c r="B289" s="98"/>
      <c r="C289" s="79"/>
      <c r="D289" s="98"/>
      <c r="E289" s="79"/>
      <c r="F289" s="99"/>
      <c r="G289" s="80"/>
      <c r="H289" s="80"/>
    </row>
    <row r="290" spans="2:8" x14ac:dyDescent="0.2">
      <c r="B290" s="98"/>
      <c r="C290" s="79"/>
      <c r="D290" s="98"/>
      <c r="E290" s="79"/>
      <c r="F290" s="99"/>
      <c r="G290" s="80"/>
      <c r="H290" s="80"/>
    </row>
    <row r="291" spans="2:8" x14ac:dyDescent="0.2">
      <c r="B291" s="98"/>
      <c r="C291" s="79"/>
      <c r="D291" s="98"/>
      <c r="E291" s="79"/>
      <c r="F291" s="99"/>
      <c r="G291" s="80"/>
      <c r="H291" s="80"/>
    </row>
    <row r="292" spans="2:8" x14ac:dyDescent="0.2">
      <c r="B292" s="98"/>
      <c r="C292" s="79"/>
      <c r="D292" s="98"/>
      <c r="E292" s="79"/>
      <c r="F292" s="99"/>
      <c r="G292" s="80"/>
      <c r="H292" s="80"/>
    </row>
    <row r="293" spans="2:8" x14ac:dyDescent="0.2">
      <c r="B293" s="98"/>
      <c r="C293" s="79"/>
      <c r="D293" s="98"/>
      <c r="E293" s="79"/>
      <c r="F293" s="99"/>
      <c r="G293" s="80"/>
      <c r="H293" s="80"/>
    </row>
    <row r="294" spans="2:8" x14ac:dyDescent="0.2">
      <c r="B294" s="98"/>
      <c r="C294" s="79"/>
      <c r="D294" s="98"/>
      <c r="E294" s="79"/>
      <c r="F294" s="99"/>
      <c r="G294" s="80"/>
      <c r="H294" s="80"/>
    </row>
    <row r="295" spans="2:8" x14ac:dyDescent="0.2">
      <c r="B295" s="98"/>
      <c r="C295" s="79"/>
      <c r="D295" s="98"/>
      <c r="E295" s="79"/>
      <c r="F295" s="99"/>
      <c r="G295" s="80"/>
      <c r="H295" s="80"/>
    </row>
    <row r="296" spans="2:8" x14ac:dyDescent="0.2">
      <c r="B296" s="98"/>
      <c r="C296" s="79"/>
      <c r="D296" s="98"/>
      <c r="E296" s="79"/>
      <c r="F296" s="99"/>
      <c r="G296" s="80"/>
      <c r="H296" s="80"/>
    </row>
    <row r="297" spans="2:8" x14ac:dyDescent="0.2">
      <c r="B297" s="98"/>
      <c r="C297" s="79"/>
      <c r="D297" s="98"/>
      <c r="E297" s="79"/>
      <c r="F297" s="99"/>
      <c r="G297" s="80"/>
      <c r="H297" s="80"/>
    </row>
    <row r="298" spans="2:8" x14ac:dyDescent="0.2">
      <c r="B298" s="98"/>
      <c r="C298" s="79"/>
      <c r="D298" s="98"/>
      <c r="E298" s="79"/>
      <c r="F298" s="99"/>
      <c r="G298" s="80"/>
      <c r="H298" s="80"/>
    </row>
    <row r="299" spans="2:8" x14ac:dyDescent="0.2">
      <c r="B299" s="98"/>
      <c r="C299" s="79"/>
      <c r="D299" s="98"/>
      <c r="E299" s="79"/>
      <c r="F299" s="99"/>
      <c r="G299" s="80"/>
      <c r="H299" s="80"/>
    </row>
    <row r="300" spans="2:8" x14ac:dyDescent="0.2">
      <c r="B300" s="98"/>
      <c r="C300" s="79"/>
      <c r="D300" s="98"/>
      <c r="E300" s="79"/>
      <c r="F300" s="99"/>
      <c r="G300" s="80"/>
      <c r="H300" s="80"/>
    </row>
    <row r="301" spans="2:8" x14ac:dyDescent="0.2">
      <c r="B301" s="98"/>
      <c r="C301" s="79"/>
      <c r="D301" s="98"/>
      <c r="E301" s="79"/>
      <c r="F301" s="99"/>
      <c r="G301" s="80"/>
      <c r="H301" s="80"/>
    </row>
    <row r="302" spans="2:8" x14ac:dyDescent="0.2">
      <c r="B302" s="98"/>
      <c r="C302" s="79"/>
      <c r="D302" s="98"/>
      <c r="E302" s="79"/>
      <c r="F302" s="99"/>
      <c r="G302" s="80"/>
      <c r="H302" s="80"/>
    </row>
    <row r="303" spans="2:8" x14ac:dyDescent="0.2">
      <c r="B303" s="98"/>
      <c r="C303" s="79"/>
      <c r="D303" s="98"/>
      <c r="E303" s="79"/>
      <c r="F303" s="99"/>
      <c r="G303" s="80"/>
      <c r="H303" s="80"/>
    </row>
    <row r="304" spans="2:8" x14ac:dyDescent="0.2">
      <c r="B304" s="98"/>
      <c r="C304" s="79"/>
      <c r="D304" s="98"/>
      <c r="E304" s="79"/>
      <c r="F304" s="99"/>
      <c r="G304" s="80"/>
      <c r="H304" s="80"/>
    </row>
    <row r="305" spans="2:8" x14ac:dyDescent="0.2">
      <c r="B305" s="98"/>
      <c r="C305" s="79"/>
      <c r="D305" s="98"/>
      <c r="E305" s="79"/>
      <c r="F305" s="99"/>
      <c r="G305" s="80"/>
      <c r="H305" s="80"/>
    </row>
    <row r="306" spans="2:8" x14ac:dyDescent="0.2">
      <c r="B306" s="98"/>
      <c r="C306" s="79"/>
      <c r="D306" s="98"/>
      <c r="E306" s="79"/>
      <c r="F306" s="99"/>
      <c r="G306" s="80"/>
      <c r="H306" s="80"/>
    </row>
    <row r="307" spans="2:8" x14ac:dyDescent="0.2">
      <c r="B307" s="98"/>
      <c r="C307" s="79"/>
      <c r="D307" s="98"/>
      <c r="E307" s="79"/>
      <c r="F307" s="99"/>
      <c r="G307" s="80"/>
      <c r="H307" s="80"/>
    </row>
    <row r="308" spans="2:8" x14ac:dyDescent="0.2">
      <c r="B308" s="98"/>
      <c r="C308" s="79"/>
      <c r="D308" s="98"/>
      <c r="E308" s="79"/>
      <c r="F308" s="99"/>
      <c r="G308" s="80"/>
      <c r="H308" s="80"/>
    </row>
    <row r="309" spans="2:8" x14ac:dyDescent="0.2">
      <c r="B309" s="98"/>
      <c r="C309" s="79"/>
      <c r="D309" s="98"/>
      <c r="E309" s="79"/>
      <c r="F309" s="99"/>
      <c r="G309" s="80"/>
      <c r="H309" s="80"/>
    </row>
    <row r="310" spans="2:8" x14ac:dyDescent="0.2">
      <c r="B310" s="98"/>
      <c r="C310" s="79"/>
      <c r="D310" s="98"/>
      <c r="E310" s="79"/>
      <c r="F310" s="99"/>
      <c r="G310" s="80"/>
      <c r="H310" s="80"/>
    </row>
    <row r="311" spans="2:8" x14ac:dyDescent="0.2">
      <c r="B311" s="98"/>
      <c r="C311" s="79"/>
      <c r="D311" s="98"/>
      <c r="E311" s="79"/>
      <c r="F311" s="99"/>
      <c r="G311" s="80"/>
      <c r="H311" s="80"/>
    </row>
    <row r="312" spans="2:8" x14ac:dyDescent="0.2">
      <c r="B312" s="98"/>
      <c r="C312" s="79"/>
      <c r="D312" s="98"/>
      <c r="E312" s="79"/>
      <c r="F312" s="99"/>
      <c r="G312" s="80"/>
      <c r="H312" s="80"/>
    </row>
    <row r="313" spans="2:8" x14ac:dyDescent="0.2">
      <c r="B313" s="98"/>
      <c r="C313" s="79"/>
      <c r="D313" s="98"/>
      <c r="E313" s="79"/>
      <c r="F313" s="99"/>
      <c r="G313" s="80"/>
      <c r="H313" s="80"/>
    </row>
    <row r="314" spans="2:8" x14ac:dyDescent="0.2">
      <c r="B314" s="98"/>
      <c r="C314" s="79"/>
      <c r="D314" s="98"/>
      <c r="E314" s="79"/>
      <c r="F314" s="99"/>
      <c r="G314" s="80"/>
      <c r="H314" s="80"/>
    </row>
    <row r="315" spans="2:8" x14ac:dyDescent="0.2">
      <c r="B315" s="98"/>
      <c r="C315" s="79"/>
      <c r="D315" s="98"/>
      <c r="E315" s="79"/>
      <c r="F315" s="99"/>
      <c r="G315" s="80"/>
      <c r="H315" s="80"/>
    </row>
    <row r="316" spans="2:8" x14ac:dyDescent="0.2">
      <c r="B316" s="98"/>
      <c r="C316" s="79"/>
      <c r="D316" s="98"/>
      <c r="E316" s="79"/>
      <c r="F316" s="99"/>
      <c r="G316" s="80"/>
      <c r="H316" s="80"/>
    </row>
    <row r="317" spans="2:8" x14ac:dyDescent="0.2">
      <c r="B317" s="98"/>
      <c r="C317" s="79"/>
      <c r="D317" s="98"/>
      <c r="E317" s="79"/>
      <c r="F317" s="99"/>
      <c r="G317" s="80"/>
      <c r="H317" s="80"/>
    </row>
    <row r="318" spans="2:8" x14ac:dyDescent="0.2">
      <c r="B318" s="98"/>
      <c r="C318" s="79"/>
      <c r="D318" s="98"/>
      <c r="E318" s="79"/>
      <c r="F318" s="99"/>
      <c r="G318" s="80"/>
      <c r="H318" s="80"/>
    </row>
    <row r="319" spans="2:8" x14ac:dyDescent="0.2">
      <c r="B319" s="98"/>
      <c r="C319" s="79"/>
      <c r="D319" s="98"/>
      <c r="E319" s="79"/>
      <c r="F319" s="99"/>
      <c r="G319" s="80"/>
      <c r="H319" s="80"/>
    </row>
    <row r="320" spans="2:8" x14ac:dyDescent="0.2">
      <c r="B320" s="98"/>
      <c r="C320" s="79"/>
      <c r="D320" s="98"/>
      <c r="E320" s="79"/>
      <c r="F320" s="99"/>
      <c r="G320" s="80"/>
      <c r="H320" s="80"/>
    </row>
    <row r="321" spans="2:25" x14ac:dyDescent="0.2">
      <c r="B321" s="98"/>
      <c r="C321" s="79"/>
      <c r="D321" s="98"/>
      <c r="E321" s="79"/>
      <c r="F321" s="99"/>
      <c r="G321" s="80"/>
      <c r="H321" s="80"/>
    </row>
    <row r="322" spans="2:25" x14ac:dyDescent="0.2">
      <c r="B322" s="98"/>
      <c r="C322" s="79"/>
      <c r="D322" s="98"/>
      <c r="E322" s="79"/>
      <c r="F322" s="99"/>
      <c r="G322" s="80"/>
      <c r="H322" s="80"/>
    </row>
    <row r="323" spans="2:25" x14ac:dyDescent="0.2">
      <c r="B323" s="98"/>
      <c r="C323" s="79"/>
      <c r="D323" s="98"/>
      <c r="E323" s="79"/>
      <c r="F323" s="99"/>
      <c r="G323" s="80"/>
      <c r="H323" s="80"/>
    </row>
    <row r="324" spans="2:25" x14ac:dyDescent="0.2">
      <c r="B324" s="98"/>
      <c r="C324" s="79"/>
      <c r="D324" s="98"/>
      <c r="E324" s="79"/>
      <c r="F324" s="99"/>
      <c r="G324" s="80"/>
      <c r="H324" s="80"/>
    </row>
    <row r="325" spans="2:25" x14ac:dyDescent="0.2">
      <c r="B325" s="98"/>
      <c r="C325" s="79"/>
      <c r="D325" s="98"/>
      <c r="E325" s="79"/>
      <c r="F325" s="99"/>
      <c r="G325" s="80"/>
      <c r="H325" s="80"/>
    </row>
    <row r="326" spans="2:25" x14ac:dyDescent="0.2">
      <c r="B326" s="100"/>
      <c r="C326" s="69"/>
      <c r="D326" s="100"/>
      <c r="E326" s="69"/>
      <c r="F326" s="101"/>
      <c r="G326" s="72"/>
      <c r="H326" s="72"/>
    </row>
    <row r="327" spans="2:25" x14ac:dyDescent="0.2">
      <c r="B327" s="100"/>
      <c r="C327" s="69"/>
      <c r="D327" s="100"/>
      <c r="E327" s="69"/>
      <c r="F327" s="101"/>
      <c r="G327" s="72"/>
      <c r="H327" s="72"/>
    </row>
    <row r="328" spans="2:25" x14ac:dyDescent="0.2">
      <c r="B328" s="100"/>
      <c r="C328" s="69"/>
      <c r="D328" s="100"/>
      <c r="E328" s="69"/>
      <c r="F328" s="101"/>
      <c r="G328" s="72"/>
      <c r="H328" s="72"/>
    </row>
    <row r="329" spans="2:25" x14ac:dyDescent="0.2">
      <c r="B329" s="100"/>
      <c r="C329" s="69"/>
      <c r="D329" s="100"/>
      <c r="E329" s="69"/>
      <c r="F329" s="101"/>
      <c r="G329" s="72"/>
      <c r="H329" s="72"/>
    </row>
    <row r="330" spans="2:25" x14ac:dyDescent="0.2">
      <c r="B330" s="100"/>
      <c r="C330" s="69"/>
      <c r="D330" s="100"/>
      <c r="E330" s="69"/>
      <c r="F330" s="101"/>
      <c r="G330" s="72"/>
      <c r="H330" s="72"/>
      <c r="I330" s="69"/>
      <c r="J330" s="70"/>
      <c r="K330" s="71"/>
      <c r="L330" s="69"/>
      <c r="M330" s="69"/>
      <c r="N330" s="69"/>
      <c r="O330" s="69"/>
      <c r="P330" s="69"/>
      <c r="Q330" s="69"/>
      <c r="R330" s="69"/>
      <c r="S330" s="72"/>
      <c r="T330" s="69"/>
      <c r="U330" s="59"/>
      <c r="V330" s="60"/>
      <c r="W330" s="102"/>
      <c r="X330" s="69"/>
      <c r="Y330" s="69"/>
    </row>
    <row r="331" spans="2:25" x14ac:dyDescent="0.2">
      <c r="J331" s="70"/>
      <c r="K331" s="71"/>
      <c r="L331" s="69"/>
      <c r="M331" s="69"/>
      <c r="N331" s="69"/>
      <c r="O331" s="69"/>
      <c r="P331" s="69"/>
      <c r="Q331" s="69"/>
      <c r="R331" s="69"/>
    </row>
  </sheetData>
  <mergeCells count="7">
    <mergeCell ref="F1:H1"/>
    <mergeCell ref="B2:B3"/>
    <mergeCell ref="B4:B5"/>
    <mergeCell ref="B6:B7"/>
    <mergeCell ref="C2:D3"/>
    <mergeCell ref="C4:D5"/>
    <mergeCell ref="C6:D7"/>
  </mergeCells>
  <phoneticPr fontId="7" type="noConversion"/>
  <pageMargins left="0.78740157480314965" right="0.39370078740157483" top="0.39370078740157483" bottom="0.39370078740157483" header="0.15748031496062992" footer="0.19685039370078741"/>
  <pageSetup paperSize="9" fitToHeight="100" orientation="landscape" r:id="rId1"/>
  <headerFooter alignWithMargins="0">
    <oddFooter>&amp;LMolio Prisdata, &amp;A&amp;RSide &amp;P af &amp;N</oddFooter>
  </headerFooter>
  <rowBreaks count="3" manualBreakCount="3">
    <brk id="55" min="1" max="7" man="1"/>
    <brk id="114" min="1" max="7" man="1"/>
    <brk id="179" min="1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1E072-BC90-254E-B8F4-12508D0226B0}">
  <sheetPr codeName="Ark8">
    <pageSetUpPr fitToPage="1"/>
  </sheetPr>
  <dimension ref="A1:R140"/>
  <sheetViews>
    <sheetView showGridLines="0" view="pageBreakPreview" zoomScale="140" zoomScaleNormal="100" zoomScaleSheetLayoutView="140" workbookViewId="0">
      <selection activeCell="R3" sqref="R3"/>
    </sheetView>
  </sheetViews>
  <sheetFormatPr defaultColWidth="8.85546875" defaultRowHeight="12.75" x14ac:dyDescent="0.2"/>
  <cols>
    <col min="1" max="16384" width="8.85546875" style="338"/>
  </cols>
  <sheetData>
    <row r="1" spans="1:18" s="337" customFormat="1" ht="20.25" x14ac:dyDescent="0.3">
      <c r="A1" s="336"/>
    </row>
    <row r="2" spans="1:18" ht="5.0999999999999996" customHeight="1" x14ac:dyDescent="0.2"/>
    <row r="3" spans="1:18" s="339" customFormat="1" ht="16.5" customHeight="1" x14ac:dyDescent="0.2">
      <c r="A3" s="479"/>
      <c r="B3" s="479"/>
      <c r="C3" s="479"/>
      <c r="D3" s="479"/>
      <c r="E3" s="479"/>
      <c r="F3" s="479"/>
      <c r="G3" s="479"/>
      <c r="H3" s="479"/>
    </row>
    <row r="4" spans="1:18" s="339" customFormat="1" ht="16.5" customHeight="1" x14ac:dyDescent="0.25">
      <c r="A4" s="479"/>
      <c r="B4" s="479"/>
      <c r="C4" s="479"/>
      <c r="D4" s="479"/>
      <c r="E4" s="479"/>
      <c r="F4" s="479"/>
      <c r="G4" s="479"/>
      <c r="H4" s="479"/>
      <c r="N4" s="484"/>
      <c r="O4" s="484"/>
      <c r="P4" s="484"/>
      <c r="Q4" s="484"/>
      <c r="R4" s="484"/>
    </row>
    <row r="5" spans="1:18" s="339" customFormat="1" ht="21" customHeight="1" x14ac:dyDescent="0.2">
      <c r="A5" s="485"/>
      <c r="B5" s="485"/>
      <c r="C5" s="485"/>
      <c r="D5" s="485"/>
      <c r="E5" s="485"/>
      <c r="F5" s="485"/>
      <c r="G5" s="374"/>
      <c r="H5" s="374"/>
      <c r="N5" s="479"/>
      <c r="O5" s="479"/>
      <c r="P5" s="479"/>
      <c r="Q5" s="479"/>
      <c r="R5" s="479"/>
    </row>
    <row r="6" spans="1:18" s="339" customFormat="1" ht="5.0999999999999996" customHeight="1" x14ac:dyDescent="0.2">
      <c r="A6" s="374"/>
      <c r="B6" s="374"/>
      <c r="C6" s="374"/>
      <c r="D6" s="374"/>
      <c r="E6" s="374"/>
      <c r="F6" s="374"/>
      <c r="G6" s="374"/>
      <c r="H6" s="374"/>
      <c r="N6" s="479"/>
      <c r="O6" s="479"/>
      <c r="P6" s="479"/>
      <c r="Q6" s="479"/>
      <c r="R6" s="479"/>
    </row>
    <row r="7" spans="1:18" s="339" customFormat="1" ht="15" x14ac:dyDescent="0.2">
      <c r="A7" s="479"/>
      <c r="B7" s="479"/>
      <c r="C7" s="479"/>
      <c r="D7" s="479"/>
      <c r="E7" s="479"/>
      <c r="F7" s="479"/>
      <c r="G7" s="479"/>
      <c r="H7" s="479"/>
      <c r="N7" s="479"/>
      <c r="O7" s="479"/>
      <c r="P7" s="479"/>
      <c r="Q7" s="479"/>
      <c r="R7" s="479"/>
    </row>
    <row r="8" spans="1:18" s="339" customFormat="1" ht="15" x14ac:dyDescent="0.2">
      <c r="A8" s="374"/>
      <c r="B8" s="374"/>
      <c r="C8" s="374"/>
      <c r="D8" s="374"/>
      <c r="E8" s="374"/>
      <c r="F8" s="374"/>
      <c r="G8" s="374"/>
      <c r="H8" s="374"/>
      <c r="N8" s="479"/>
      <c r="O8" s="479"/>
      <c r="P8" s="479"/>
      <c r="Q8" s="479"/>
      <c r="R8" s="479"/>
    </row>
    <row r="9" spans="1:18" s="339" customFormat="1" ht="15" x14ac:dyDescent="0.2">
      <c r="A9" s="479"/>
      <c r="B9" s="479"/>
      <c r="C9" s="479"/>
      <c r="D9" s="479"/>
      <c r="E9" s="479"/>
      <c r="F9" s="479"/>
      <c r="G9" s="479"/>
      <c r="H9" s="479"/>
      <c r="N9" s="479"/>
      <c r="O9" s="479"/>
      <c r="P9" s="479"/>
      <c r="Q9" s="479"/>
      <c r="R9" s="479"/>
    </row>
    <row r="10" spans="1:18" s="339" customFormat="1" ht="15" x14ac:dyDescent="0.2">
      <c r="A10" s="479"/>
      <c r="B10" s="479"/>
      <c r="C10" s="479"/>
      <c r="D10" s="479"/>
      <c r="E10" s="479"/>
      <c r="F10" s="479"/>
      <c r="G10" s="479"/>
      <c r="H10" s="479"/>
    </row>
    <row r="11" spans="1:18" s="339" customFormat="1" ht="18" x14ac:dyDescent="0.2">
      <c r="A11" s="480"/>
      <c r="B11" s="480"/>
      <c r="C11" s="480"/>
      <c r="D11" s="480"/>
      <c r="E11" s="480"/>
      <c r="F11" s="480"/>
      <c r="G11" s="480"/>
      <c r="H11" s="480"/>
    </row>
    <row r="12" spans="1:18" s="339" customFormat="1" ht="15" x14ac:dyDescent="0.2">
      <c r="A12" s="479"/>
      <c r="B12" s="479"/>
      <c r="C12" s="479"/>
      <c r="D12" s="479"/>
      <c r="E12" s="479"/>
      <c r="F12" s="479"/>
      <c r="G12" s="479"/>
      <c r="H12" s="479"/>
    </row>
    <row r="13" spans="1:18" s="339" customFormat="1" ht="15" x14ac:dyDescent="0.2">
      <c r="A13" s="479"/>
      <c r="B13" s="479"/>
      <c r="C13" s="479"/>
      <c r="D13" s="479"/>
      <c r="E13" s="479"/>
      <c r="F13" s="479"/>
      <c r="G13" s="479"/>
      <c r="H13" s="479"/>
    </row>
    <row r="14" spans="1:18" s="339" customFormat="1" ht="5.45" customHeight="1" x14ac:dyDescent="0.2">
      <c r="A14" s="374"/>
      <c r="B14" s="481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3"/>
    </row>
    <row r="15" spans="1:18" s="339" customFormat="1" ht="15" x14ac:dyDescent="0.2"/>
    <row r="16" spans="1:18" ht="17.45" customHeight="1" x14ac:dyDescent="0.2"/>
    <row r="53" spans="2:18" ht="6" customHeight="1" x14ac:dyDescent="0.2">
      <c r="B53" s="340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2"/>
    </row>
    <row r="96" spans="2:18" ht="6.6" customHeight="1" x14ac:dyDescent="0.2">
      <c r="B96" s="340"/>
      <c r="C96" s="341"/>
      <c r="D96" s="341"/>
      <c r="E96" s="341"/>
      <c r="F96" s="341"/>
      <c r="G96" s="341"/>
      <c r="H96" s="341"/>
      <c r="I96" s="341"/>
      <c r="J96" s="341"/>
      <c r="K96" s="341"/>
      <c r="L96" s="341"/>
      <c r="M96" s="341"/>
      <c r="N96" s="341"/>
      <c r="O96" s="341"/>
      <c r="P96" s="341"/>
      <c r="Q96" s="341"/>
      <c r="R96" s="342"/>
    </row>
    <row r="128" spans="2:18" ht="6.6" customHeight="1" x14ac:dyDescent="0.2">
      <c r="B128" s="340"/>
      <c r="C128" s="341"/>
      <c r="D128" s="341"/>
      <c r="E128" s="341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2"/>
    </row>
    <row r="138" ht="9" customHeight="1" x14ac:dyDescent="0.2"/>
    <row r="139" ht="9" customHeight="1" x14ac:dyDescent="0.2"/>
    <row r="140" ht="9" customHeight="1" x14ac:dyDescent="0.2"/>
  </sheetData>
  <mergeCells count="11">
    <mergeCell ref="A3:H4"/>
    <mergeCell ref="N4:R4"/>
    <mergeCell ref="A5:F5"/>
    <mergeCell ref="N5:R9"/>
    <mergeCell ref="A7:H7"/>
    <mergeCell ref="A9:H9"/>
    <mergeCell ref="A10:H10"/>
    <mergeCell ref="A11:H11"/>
    <mergeCell ref="A12:H12"/>
    <mergeCell ref="A13:H13"/>
    <mergeCell ref="B14:R14"/>
  </mergeCells>
  <pageMargins left="1" right="1" top="1" bottom="1" header="0.5" footer="0.5"/>
  <pageSetup paperSize="9" scale="75" fitToHeight="100" orientation="landscape" r:id="rId1"/>
  <headerFooter alignWithMargins="0">
    <oddFooter>&amp;LMolio Prisdata,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9</vt:i4>
      </vt:variant>
    </vt:vector>
  </HeadingPairs>
  <TitlesOfParts>
    <vt:vector size="14" baseType="lpstr">
      <vt:lpstr>Netto opdelt</vt:lpstr>
      <vt:lpstr>Brutto opdelt</vt:lpstr>
      <vt:lpstr>Brutto summeret</vt:lpstr>
      <vt:lpstr>Overslagskalkulation</vt:lpstr>
      <vt:lpstr>Brugervejledning</vt:lpstr>
      <vt:lpstr>Brugervejledning!Print_Area</vt:lpstr>
      <vt:lpstr>'Brutto opdelt'!Print_Area</vt:lpstr>
      <vt:lpstr>'Brutto summeret'!Print_Area</vt:lpstr>
      <vt:lpstr>'Netto opdelt'!Print_Area</vt:lpstr>
      <vt:lpstr>Overslagskalkulation!Print_Area</vt:lpstr>
      <vt:lpstr>'Brutto opdelt'!Udskriftsområde</vt:lpstr>
      <vt:lpstr>'Brutto summeret'!Udskriftsområde</vt:lpstr>
      <vt:lpstr>'Netto opdelt'!Udskriftsområde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FLN (Flemming Lindberg Nielsen)</cp:lastModifiedBy>
  <cp:lastPrinted>2022-10-03T09:54:20Z</cp:lastPrinted>
  <dcterms:created xsi:type="dcterms:W3CDTF">1998-05-26T06:22:56Z</dcterms:created>
  <dcterms:modified xsi:type="dcterms:W3CDTF">2024-06-14T07:47:50Z</dcterms:modified>
</cp:coreProperties>
</file>