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MK\Dropbox (Molio)\31 - Prisdata\PDOC\6030-0 PRISBØGER GENERELT\Udgivelse 2023\MARC\Excel-skabeloner\Priskalk\"/>
    </mc:Choice>
  </mc:AlternateContent>
  <xr:revisionPtr revIDLastSave="0" documentId="13_ncr:1_{6D93ADE6-4040-4538-B432-AB49EA999C6F}" xr6:coauthVersionLast="47" xr6:coauthVersionMax="47" xr10:uidLastSave="{00000000-0000-0000-0000-000000000000}"/>
  <bookViews>
    <workbookView xWindow="-120" yWindow="-120" windowWidth="29040" windowHeight="17640" tabRatio="783" xr2:uid="{00000000-000D-0000-FFFF-FFFF00000000}"/>
  </bookViews>
  <sheets>
    <sheet name="Brutto opdelt inkl. fragt" sheetId="9" r:id="rId1"/>
    <sheet name="Brutto summeret inkl. fragt" sheetId="14" r:id="rId2"/>
    <sheet name="Overslagskalkulation" sheetId="12" r:id="rId3"/>
    <sheet name="Brugervejledning" sheetId="15" r:id="rId4"/>
  </sheets>
  <definedNames>
    <definedName name="_xlnm.Print_Area" localSheetId="3">Brugervejledning!$A$1:$S$113</definedName>
    <definedName name="_xlnm.Print_Area" localSheetId="0">'Brutto opdelt inkl. fragt'!$A:$S</definedName>
    <definedName name="_xlnm.Print_Area" localSheetId="1">'Brutto summeret inkl. fragt'!$A:$I</definedName>
    <definedName name="_xlnm.Print_Area" localSheetId="2">Overslagskalkulation!$A:$I</definedName>
    <definedName name="Z_6E22EE71_35C1_11D3_B69A_00805F0F7854_.wvu.PrintArea" localSheetId="0" hidden="1">'Brutto opdelt inkl. fragt'!$B$7:$R$41</definedName>
    <definedName name="Z_6E22EE71_35C1_11D3_B69A_00805F0F7854_.wvu.PrintArea" localSheetId="1" hidden="1">'Brutto summeret inkl. fragt'!$B$7:$H$50</definedName>
  </definedNames>
  <calcPr calcId="191029"/>
  <customWorkbookViews>
    <customWorkbookView name="Jens Bendix Pedersen - Privat visning" guid="{6E22EE71-35C1-11D3-B69A-00805F0F7854}" mergeInterval="0" personalView="1" maximized="1" windowWidth="1002" windowHeight="592" activeSheetId="1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2" l="1"/>
  <c r="G57" i="12"/>
  <c r="G52" i="12"/>
  <c r="G15" i="12"/>
  <c r="G13" i="12"/>
  <c r="G12" i="12"/>
  <c r="G11" i="12"/>
  <c r="G169" i="12"/>
  <c r="G168" i="12"/>
  <c r="G170" i="12"/>
  <c r="G166" i="12"/>
  <c r="G167" i="12"/>
  <c r="G165" i="12"/>
  <c r="G54" i="12"/>
  <c r="G53" i="12"/>
  <c r="F3" i="12"/>
  <c r="F5" i="12"/>
  <c r="D10" i="12"/>
  <c r="D62" i="12"/>
  <c r="D81" i="12"/>
  <c r="D118" i="12"/>
  <c r="D155" i="12"/>
  <c r="D174" i="12"/>
  <c r="D190" i="12"/>
  <c r="D191" i="12"/>
  <c r="D196" i="12"/>
  <c r="D197" i="12"/>
  <c r="D206" i="12"/>
  <c r="D207" i="12"/>
  <c r="D215" i="12"/>
  <c r="D216" i="12"/>
  <c r="D221" i="12"/>
  <c r="D222" i="12"/>
  <c r="D230" i="12"/>
  <c r="AB6" i="9"/>
  <c r="AA6" i="9"/>
  <c r="Z6" i="9"/>
  <c r="Y6" i="9"/>
  <c r="X6" i="9"/>
  <c r="W6" i="9"/>
  <c r="V6" i="9"/>
  <c r="U6" i="9"/>
  <c r="T6" i="9"/>
  <c r="K5" i="14"/>
  <c r="N5" i="14"/>
  <c r="M5" i="14"/>
  <c r="L5" i="14"/>
  <c r="K9" i="9"/>
  <c r="L9" i="9"/>
  <c r="F9" i="9"/>
  <c r="K10" i="9"/>
  <c r="L10" i="9"/>
  <c r="F10" i="9"/>
  <c r="K11" i="9"/>
  <c r="F11" i="9"/>
  <c r="P11" i="9"/>
  <c r="Q11" i="9"/>
  <c r="G37" i="9"/>
  <c r="F37" i="9"/>
  <c r="Q37" i="9"/>
  <c r="I37" i="9"/>
  <c r="K37" i="9"/>
  <c r="L37" i="9"/>
  <c r="M37" i="9"/>
  <c r="N37" i="9"/>
  <c r="O37" i="9"/>
  <c r="G38" i="9"/>
  <c r="F38" i="9"/>
  <c r="I38" i="9"/>
  <c r="K38" i="9"/>
  <c r="L38" i="9"/>
  <c r="M38" i="9"/>
  <c r="N38" i="9"/>
  <c r="O38" i="9"/>
  <c r="G39" i="9"/>
  <c r="F39" i="9"/>
  <c r="Q39" i="9"/>
  <c r="I39" i="9"/>
  <c r="J39" i="9"/>
  <c r="R39" i="9"/>
  <c r="K39" i="9"/>
  <c r="L39" i="9"/>
  <c r="M39" i="9"/>
  <c r="N39" i="9"/>
  <c r="O39" i="9"/>
  <c r="P39" i="9"/>
  <c r="G40" i="9"/>
  <c r="F40" i="9"/>
  <c r="I40" i="9"/>
  <c r="J40" i="9"/>
  <c r="K40" i="9"/>
  <c r="M40" i="9"/>
  <c r="N40" i="9"/>
  <c r="R40" i="9"/>
  <c r="O40" i="9"/>
  <c r="P40" i="9"/>
  <c r="G12" i="9"/>
  <c r="F12" i="9"/>
  <c r="N12" i="9"/>
  <c r="H12" i="9"/>
  <c r="I12" i="9"/>
  <c r="J12" i="9"/>
  <c r="K12" i="9"/>
  <c r="L12" i="9"/>
  <c r="M12" i="9"/>
  <c r="O12" i="9"/>
  <c r="G13" i="9"/>
  <c r="H13" i="9"/>
  <c r="F13" i="9"/>
  <c r="Q13" i="9"/>
  <c r="I13" i="9"/>
  <c r="K13" i="9"/>
  <c r="M13" i="9"/>
  <c r="N13" i="9"/>
  <c r="O13" i="9"/>
  <c r="P13" i="9"/>
  <c r="G14" i="9"/>
  <c r="F14" i="9"/>
  <c r="H14" i="9"/>
  <c r="I14" i="9"/>
  <c r="J14" i="9"/>
  <c r="K14" i="9"/>
  <c r="L14" i="9"/>
  <c r="M14" i="9"/>
  <c r="N14" i="9"/>
  <c r="O14" i="9"/>
  <c r="P14" i="9"/>
  <c r="G15" i="9"/>
  <c r="F15" i="9"/>
  <c r="H15" i="9"/>
  <c r="I15" i="9"/>
  <c r="J15" i="9"/>
  <c r="R15" i="9"/>
  <c r="K15" i="9"/>
  <c r="M15" i="9"/>
  <c r="O15" i="9"/>
  <c r="G16" i="9"/>
  <c r="F16" i="9"/>
  <c r="H16" i="9"/>
  <c r="I16" i="9"/>
  <c r="J16" i="9"/>
  <c r="K16" i="9"/>
  <c r="L16" i="9"/>
  <c r="M16" i="9"/>
  <c r="O16" i="9"/>
  <c r="P16" i="9"/>
  <c r="G17" i="9"/>
  <c r="F17" i="9"/>
  <c r="Q17" i="9"/>
  <c r="I17" i="9"/>
  <c r="J17" i="9"/>
  <c r="K17" i="9"/>
  <c r="M17" i="9"/>
  <c r="O17" i="9"/>
  <c r="P17" i="9"/>
  <c r="G18" i="9"/>
  <c r="F18" i="9"/>
  <c r="H18" i="9"/>
  <c r="I18" i="9"/>
  <c r="K18" i="9"/>
  <c r="M18" i="9"/>
  <c r="O18" i="9"/>
  <c r="P18" i="9"/>
  <c r="G19" i="9"/>
  <c r="F19" i="9"/>
  <c r="Q19" i="9"/>
  <c r="I19" i="9"/>
  <c r="K19" i="9"/>
  <c r="M19" i="9"/>
  <c r="O19" i="9"/>
  <c r="P19" i="9"/>
  <c r="G20" i="9"/>
  <c r="F20" i="9"/>
  <c r="H20" i="9"/>
  <c r="I20" i="9"/>
  <c r="K20" i="9"/>
  <c r="L20" i="9"/>
  <c r="M20" i="9"/>
  <c r="N20" i="9"/>
  <c r="O20" i="9"/>
  <c r="P20" i="9"/>
  <c r="G21" i="9"/>
  <c r="F21" i="9"/>
  <c r="H21" i="9"/>
  <c r="I21" i="9"/>
  <c r="J21" i="9"/>
  <c r="R21" i="9"/>
  <c r="K21" i="9"/>
  <c r="L21" i="9"/>
  <c r="M21" i="9"/>
  <c r="N21" i="9"/>
  <c r="O21" i="9"/>
  <c r="P21" i="9"/>
  <c r="G22" i="9"/>
  <c r="H22" i="9"/>
  <c r="F22" i="9"/>
  <c r="Q22" i="9"/>
  <c r="I22" i="9"/>
  <c r="K22" i="9"/>
  <c r="L22" i="9"/>
  <c r="M22" i="9"/>
  <c r="N22" i="9"/>
  <c r="O22" i="9"/>
  <c r="P22" i="9"/>
  <c r="G23" i="9"/>
  <c r="F23" i="9"/>
  <c r="H23" i="9"/>
  <c r="I23" i="9"/>
  <c r="K23" i="9"/>
  <c r="L23" i="9"/>
  <c r="M23" i="9"/>
  <c r="N23" i="9"/>
  <c r="O23" i="9"/>
  <c r="P23" i="9"/>
  <c r="G24" i="9"/>
  <c r="F24" i="9"/>
  <c r="I24" i="9"/>
  <c r="J24" i="9"/>
  <c r="K24" i="9"/>
  <c r="M24" i="9"/>
  <c r="O24" i="9"/>
  <c r="P24" i="9"/>
  <c r="R24" i="9"/>
  <c r="G25" i="9"/>
  <c r="F25" i="9"/>
  <c r="N25" i="9"/>
  <c r="I25" i="9"/>
  <c r="J25" i="9"/>
  <c r="K25" i="9"/>
  <c r="L25" i="9"/>
  <c r="M25" i="9"/>
  <c r="O25" i="9"/>
  <c r="P25" i="9"/>
  <c r="G26" i="9"/>
  <c r="F26" i="9"/>
  <c r="Q26" i="9"/>
  <c r="H26" i="9"/>
  <c r="I26" i="9"/>
  <c r="J26" i="9"/>
  <c r="K26" i="9"/>
  <c r="M26" i="9"/>
  <c r="N26" i="9"/>
  <c r="O26" i="9"/>
  <c r="P26" i="9"/>
  <c r="G27" i="9"/>
  <c r="F27" i="9"/>
  <c r="H27" i="9"/>
  <c r="I27" i="9"/>
  <c r="K27" i="9"/>
  <c r="L27" i="9"/>
  <c r="M27" i="9"/>
  <c r="N27" i="9"/>
  <c r="O27" i="9"/>
  <c r="P27" i="9"/>
  <c r="G28" i="9"/>
  <c r="F28" i="9"/>
  <c r="Q28" i="9"/>
  <c r="I28" i="9"/>
  <c r="J28" i="9"/>
  <c r="K28" i="9"/>
  <c r="L28" i="9"/>
  <c r="M28" i="9"/>
  <c r="N28" i="9"/>
  <c r="O28" i="9"/>
  <c r="P28" i="9"/>
  <c r="G29" i="9"/>
  <c r="F29" i="9"/>
  <c r="H29" i="9"/>
  <c r="I29" i="9"/>
  <c r="K29" i="9"/>
  <c r="M29" i="9"/>
  <c r="O29" i="9"/>
  <c r="P29" i="9"/>
  <c r="G30" i="9"/>
  <c r="F30" i="9"/>
  <c r="I30" i="9"/>
  <c r="K30" i="9"/>
  <c r="L30" i="9"/>
  <c r="M30" i="9"/>
  <c r="O30" i="9"/>
  <c r="P30" i="9"/>
  <c r="G31" i="9"/>
  <c r="H31" i="9"/>
  <c r="F31" i="9"/>
  <c r="I31" i="9"/>
  <c r="J31" i="9"/>
  <c r="K31" i="9"/>
  <c r="L31" i="9"/>
  <c r="R31" i="9"/>
  <c r="M31" i="9"/>
  <c r="N31" i="9"/>
  <c r="O31" i="9"/>
  <c r="G32" i="9"/>
  <c r="F32" i="9"/>
  <c r="I32" i="9"/>
  <c r="J32" i="9"/>
  <c r="K32" i="9"/>
  <c r="L32" i="9"/>
  <c r="M32" i="9"/>
  <c r="N32" i="9"/>
  <c r="O32" i="9"/>
  <c r="P32" i="9"/>
  <c r="G33" i="9"/>
  <c r="H33" i="9"/>
  <c r="F33" i="9"/>
  <c r="I33" i="9"/>
  <c r="J33" i="9"/>
  <c r="K33" i="9"/>
  <c r="L33" i="9"/>
  <c r="R33" i="9"/>
  <c r="M33" i="9"/>
  <c r="N33" i="9"/>
  <c r="O33" i="9"/>
  <c r="G34" i="9"/>
  <c r="F34" i="9"/>
  <c r="Q34" i="9"/>
  <c r="I34" i="9"/>
  <c r="J34" i="9"/>
  <c r="R34" i="9"/>
  <c r="K34" i="9"/>
  <c r="L34" i="9"/>
  <c r="M34" i="9"/>
  <c r="N34" i="9"/>
  <c r="O34" i="9"/>
  <c r="P34" i="9"/>
  <c r="G35" i="9"/>
  <c r="H35" i="9"/>
  <c r="F35" i="9"/>
  <c r="I35" i="9"/>
  <c r="J35" i="9"/>
  <c r="K35" i="9"/>
  <c r="L35" i="9"/>
  <c r="M35" i="9"/>
  <c r="N35" i="9"/>
  <c r="O35" i="9"/>
  <c r="P35" i="9"/>
  <c r="G36" i="9"/>
  <c r="F36" i="9"/>
  <c r="Q36" i="9"/>
  <c r="I36" i="9"/>
  <c r="J36" i="9"/>
  <c r="K36" i="9"/>
  <c r="L36" i="9"/>
  <c r="M36" i="9"/>
  <c r="N36" i="9"/>
  <c r="O36" i="9"/>
  <c r="P36" i="9"/>
  <c r="C9" i="14"/>
  <c r="D9" i="14"/>
  <c r="E9" i="14"/>
  <c r="F9" i="14"/>
  <c r="H9" i="14"/>
  <c r="G9" i="14"/>
  <c r="C10" i="14"/>
  <c r="D10" i="14"/>
  <c r="E10" i="14"/>
  <c r="F10" i="14"/>
  <c r="G10" i="14"/>
  <c r="H10" i="14"/>
  <c r="C11" i="14"/>
  <c r="D11" i="14"/>
  <c r="E11" i="14"/>
  <c r="F11" i="14"/>
  <c r="H11" i="14"/>
  <c r="G11" i="14"/>
  <c r="C12" i="14"/>
  <c r="D12" i="14"/>
  <c r="E12" i="14"/>
  <c r="F12" i="14"/>
  <c r="H12" i="14"/>
  <c r="G12" i="14"/>
  <c r="C13" i="14"/>
  <c r="D13" i="14"/>
  <c r="E13" i="14"/>
  <c r="F13" i="14"/>
  <c r="H13" i="14"/>
  <c r="G13" i="14"/>
  <c r="C14" i="14"/>
  <c r="D14" i="14"/>
  <c r="E14" i="14"/>
  <c r="F14" i="14"/>
  <c r="G14" i="14"/>
  <c r="H14" i="14"/>
  <c r="C15" i="14"/>
  <c r="D15" i="14"/>
  <c r="E15" i="14"/>
  <c r="F15" i="14"/>
  <c r="H15" i="14"/>
  <c r="G15" i="14"/>
  <c r="C16" i="14"/>
  <c r="D16" i="14"/>
  <c r="E16" i="14"/>
  <c r="F16" i="14"/>
  <c r="H16" i="14"/>
  <c r="G16" i="14"/>
  <c r="C17" i="14"/>
  <c r="D17" i="14"/>
  <c r="E17" i="14"/>
  <c r="F17" i="14"/>
  <c r="H17" i="14"/>
  <c r="G17" i="14"/>
  <c r="C18" i="14"/>
  <c r="D18" i="14"/>
  <c r="E18" i="14"/>
  <c r="F18" i="14"/>
  <c r="G18" i="14"/>
  <c r="H18" i="14"/>
  <c r="C19" i="14"/>
  <c r="D19" i="14"/>
  <c r="E19" i="14"/>
  <c r="F19" i="14"/>
  <c r="H19" i="14"/>
  <c r="G19" i="14"/>
  <c r="C20" i="14"/>
  <c r="D20" i="14"/>
  <c r="E20" i="14"/>
  <c r="F20" i="14"/>
  <c r="H20" i="14"/>
  <c r="G20" i="14"/>
  <c r="C21" i="14"/>
  <c r="D21" i="14"/>
  <c r="E21" i="14"/>
  <c r="F21" i="14"/>
  <c r="H21" i="14"/>
  <c r="G21" i="14"/>
  <c r="C22" i="14"/>
  <c r="D22" i="14"/>
  <c r="E22" i="14"/>
  <c r="F22" i="14"/>
  <c r="G22" i="14"/>
  <c r="H22" i="14"/>
  <c r="C23" i="14"/>
  <c r="D23" i="14"/>
  <c r="E23" i="14"/>
  <c r="F23" i="14"/>
  <c r="H23" i="14"/>
  <c r="G23" i="14"/>
  <c r="C24" i="14"/>
  <c r="D24" i="14"/>
  <c r="E24" i="14"/>
  <c r="F24" i="14"/>
  <c r="H24" i="14"/>
  <c r="G24" i="14"/>
  <c r="C25" i="14"/>
  <c r="D25" i="14"/>
  <c r="E25" i="14"/>
  <c r="F25" i="14"/>
  <c r="H25" i="14"/>
  <c r="G25" i="14"/>
  <c r="C26" i="14"/>
  <c r="D26" i="14"/>
  <c r="E26" i="14"/>
  <c r="F26" i="14"/>
  <c r="G26" i="14"/>
  <c r="H26" i="14"/>
  <c r="C27" i="14"/>
  <c r="D27" i="14"/>
  <c r="E27" i="14"/>
  <c r="F27" i="14"/>
  <c r="H27" i="14"/>
  <c r="G27" i="14"/>
  <c r="C28" i="14"/>
  <c r="D28" i="14"/>
  <c r="E28" i="14"/>
  <c r="F28" i="14"/>
  <c r="H28" i="14"/>
  <c r="G28" i="14"/>
  <c r="C29" i="14"/>
  <c r="D29" i="14"/>
  <c r="E29" i="14"/>
  <c r="F29" i="14"/>
  <c r="H29" i="14"/>
  <c r="G29" i="14"/>
  <c r="C30" i="14"/>
  <c r="D30" i="14"/>
  <c r="E30" i="14"/>
  <c r="F30" i="14"/>
  <c r="G30" i="14"/>
  <c r="H30" i="14"/>
  <c r="C31" i="14"/>
  <c r="D31" i="14"/>
  <c r="E31" i="14"/>
  <c r="F31" i="14"/>
  <c r="H31" i="14"/>
  <c r="G31" i="14"/>
  <c r="C32" i="14"/>
  <c r="D32" i="14"/>
  <c r="E32" i="14"/>
  <c r="F32" i="14"/>
  <c r="H32" i="14"/>
  <c r="G32" i="14"/>
  <c r="C33" i="14"/>
  <c r="D33" i="14"/>
  <c r="E33" i="14"/>
  <c r="F33" i="14"/>
  <c r="H33" i="14"/>
  <c r="G33" i="14"/>
  <c r="C34" i="14"/>
  <c r="D34" i="14"/>
  <c r="E34" i="14"/>
  <c r="F34" i="14"/>
  <c r="G34" i="14"/>
  <c r="H34" i="14"/>
  <c r="C35" i="14"/>
  <c r="D35" i="14"/>
  <c r="E35" i="14"/>
  <c r="F35" i="14"/>
  <c r="H35" i="14"/>
  <c r="G35" i="14"/>
  <c r="C36" i="14"/>
  <c r="D36" i="14"/>
  <c r="E36" i="14"/>
  <c r="F36" i="14"/>
  <c r="H36" i="14"/>
  <c r="G36" i="14"/>
  <c r="C37" i="14"/>
  <c r="D37" i="14"/>
  <c r="E37" i="14"/>
  <c r="F37" i="14"/>
  <c r="H37" i="14"/>
  <c r="G37" i="14"/>
  <c r="C38" i="14"/>
  <c r="D38" i="14"/>
  <c r="E38" i="14"/>
  <c r="F38" i="14"/>
  <c r="G38" i="14"/>
  <c r="H38" i="14"/>
  <c r="C39" i="14"/>
  <c r="D39" i="14"/>
  <c r="E39" i="14"/>
  <c r="F39" i="14"/>
  <c r="H39" i="14"/>
  <c r="G39" i="14"/>
  <c r="C40" i="14"/>
  <c r="D40" i="14"/>
  <c r="E40" i="14"/>
  <c r="F40" i="14"/>
  <c r="H40" i="14"/>
  <c r="G40" i="14"/>
  <c r="C41" i="14"/>
  <c r="D41" i="14"/>
  <c r="E41" i="14"/>
  <c r="F41" i="14"/>
  <c r="H41" i="14"/>
  <c r="G41" i="14"/>
  <c r="C42" i="14"/>
  <c r="D42" i="14"/>
  <c r="E42" i="14"/>
  <c r="F42" i="14"/>
  <c r="G42" i="14"/>
  <c r="H42" i="14"/>
  <c r="C43" i="14"/>
  <c r="D43" i="14"/>
  <c r="E43" i="14"/>
  <c r="F43" i="14"/>
  <c r="H43" i="14"/>
  <c r="G43" i="14"/>
  <c r="C44" i="14"/>
  <c r="D44" i="14"/>
  <c r="E44" i="14"/>
  <c r="F44" i="14"/>
  <c r="H44" i="14"/>
  <c r="G44" i="14"/>
  <c r="C45" i="14"/>
  <c r="D45" i="14"/>
  <c r="E45" i="14"/>
  <c r="F45" i="14"/>
  <c r="H45" i="14"/>
  <c r="G45" i="14"/>
  <c r="C46" i="14"/>
  <c r="D46" i="14"/>
  <c r="E46" i="14"/>
  <c r="F46" i="14"/>
  <c r="G46" i="14"/>
  <c r="H46" i="14"/>
  <c r="C47" i="14"/>
  <c r="D47" i="14"/>
  <c r="E47" i="14"/>
  <c r="F47" i="14"/>
  <c r="H47" i="14"/>
  <c r="G47" i="14"/>
  <c r="C48" i="14"/>
  <c r="D48" i="14"/>
  <c r="E48" i="14"/>
  <c r="F48" i="14"/>
  <c r="H48" i="14"/>
  <c r="G48" i="14"/>
  <c r="B49" i="14"/>
  <c r="B50" i="14"/>
  <c r="E50" i="14"/>
  <c r="F50" i="14"/>
  <c r="E10" i="12"/>
  <c r="F10" i="12"/>
  <c r="G16" i="12"/>
  <c r="G18" i="12"/>
  <c r="G17" i="12"/>
  <c r="G19" i="12"/>
  <c r="G21" i="12"/>
  <c r="G22" i="12"/>
  <c r="G20" i="12"/>
  <c r="K23" i="12"/>
  <c r="G24" i="12"/>
  <c r="G23" i="12"/>
  <c r="G25" i="12"/>
  <c r="G27" i="12"/>
  <c r="G26" i="12"/>
  <c r="G28" i="12"/>
  <c r="G30" i="12"/>
  <c r="G29" i="12"/>
  <c r="G31" i="12"/>
  <c r="G33" i="12"/>
  <c r="G34" i="12"/>
  <c r="G36" i="12"/>
  <c r="G37" i="12"/>
  <c r="G35" i="12"/>
  <c r="G39" i="12"/>
  <c r="G38" i="12"/>
  <c r="G40" i="12"/>
  <c r="G42" i="12"/>
  <c r="G41" i="12"/>
  <c r="G43" i="12"/>
  <c r="G45" i="12"/>
  <c r="G46" i="12"/>
  <c r="G44" i="12"/>
  <c r="G48" i="12"/>
  <c r="G47" i="12"/>
  <c r="G49" i="12"/>
  <c r="G51" i="12"/>
  <c r="G58" i="12"/>
  <c r="G56" i="12"/>
  <c r="G60" i="12"/>
  <c r="G59" i="12"/>
  <c r="G61" i="12"/>
  <c r="E62" i="12"/>
  <c r="F62" i="12"/>
  <c r="G64" i="12"/>
  <c r="G65" i="12"/>
  <c r="G63" i="12"/>
  <c r="G67" i="12"/>
  <c r="G66" i="12"/>
  <c r="G68" i="12"/>
  <c r="G70" i="12"/>
  <c r="G69" i="12"/>
  <c r="G71" i="12"/>
  <c r="G73" i="12"/>
  <c r="G72" i="12"/>
  <c r="G74" i="12"/>
  <c r="G76" i="12"/>
  <c r="G75" i="12"/>
  <c r="G77" i="12"/>
  <c r="G79" i="12"/>
  <c r="G78" i="12"/>
  <c r="G80" i="12"/>
  <c r="E81" i="12"/>
  <c r="F81" i="12"/>
  <c r="G83" i="12"/>
  <c r="G82" i="12"/>
  <c r="G84" i="12"/>
  <c r="G86" i="12"/>
  <c r="G85" i="12"/>
  <c r="G87" i="12"/>
  <c r="G89" i="12"/>
  <c r="G90" i="12"/>
  <c r="G88" i="12"/>
  <c r="G92" i="12"/>
  <c r="G91" i="12"/>
  <c r="G93" i="12"/>
  <c r="G95" i="12"/>
  <c r="G96" i="12"/>
  <c r="G94" i="12"/>
  <c r="G98" i="12"/>
  <c r="G97" i="12"/>
  <c r="G99" i="12"/>
  <c r="G101" i="12"/>
  <c r="G100" i="12"/>
  <c r="G102" i="12"/>
  <c r="G104" i="12"/>
  <c r="G105" i="12"/>
  <c r="G107" i="12"/>
  <c r="G106" i="12"/>
  <c r="G108" i="12"/>
  <c r="G110" i="12"/>
  <c r="G109" i="12"/>
  <c r="G111" i="12"/>
  <c r="G113" i="12"/>
  <c r="G114" i="12"/>
  <c r="G112" i="12"/>
  <c r="G116" i="12"/>
  <c r="G115" i="12"/>
  <c r="G117" i="12"/>
  <c r="E118" i="12"/>
  <c r="F118" i="12"/>
  <c r="G120" i="12"/>
  <c r="G119" i="12"/>
  <c r="G121" i="12"/>
  <c r="G123" i="12"/>
  <c r="G124" i="12"/>
  <c r="G122" i="12"/>
  <c r="G126" i="12"/>
  <c r="G125" i="12"/>
  <c r="G127" i="12"/>
  <c r="G129" i="12"/>
  <c r="G130" i="12"/>
  <c r="G128" i="12"/>
  <c r="G132" i="12"/>
  <c r="G131" i="12"/>
  <c r="G133" i="12"/>
  <c r="G135" i="12"/>
  <c r="G134" i="12"/>
  <c r="G136" i="12"/>
  <c r="G138" i="12"/>
  <c r="G137" i="12"/>
  <c r="G139" i="12"/>
  <c r="G141" i="12"/>
  <c r="G140" i="12"/>
  <c r="G142" i="12"/>
  <c r="G144" i="12"/>
  <c r="G143" i="12"/>
  <c r="G145" i="12"/>
  <c r="G147" i="12"/>
  <c r="G148" i="12"/>
  <c r="G146" i="12"/>
  <c r="G150" i="12"/>
  <c r="G149" i="12"/>
  <c r="G151" i="12"/>
  <c r="G153" i="12"/>
  <c r="G152" i="12"/>
  <c r="G154" i="12"/>
  <c r="E155" i="12"/>
  <c r="F155" i="12"/>
  <c r="G157" i="12"/>
  <c r="G156" i="12"/>
  <c r="G158" i="12"/>
  <c r="G160" i="12"/>
  <c r="G161" i="12"/>
  <c r="G159" i="12"/>
  <c r="G163" i="12"/>
  <c r="G164" i="12"/>
  <c r="G172" i="12"/>
  <c r="G171" i="12"/>
  <c r="G173" i="12"/>
  <c r="E174" i="12"/>
  <c r="F174" i="12"/>
  <c r="G176" i="12"/>
  <c r="G175" i="12"/>
  <c r="H174" i="12"/>
  <c r="G177" i="12"/>
  <c r="G179" i="12"/>
  <c r="G180" i="12"/>
  <c r="G178" i="12"/>
  <c r="G182" i="12"/>
  <c r="G181" i="12"/>
  <c r="G183" i="12"/>
  <c r="G185" i="12"/>
  <c r="G186" i="12"/>
  <c r="G184" i="12"/>
  <c r="G188" i="12"/>
  <c r="G187" i="12"/>
  <c r="G189" i="12"/>
  <c r="E190" i="12"/>
  <c r="E191" i="12"/>
  <c r="G192" i="12"/>
  <c r="G194" i="12"/>
  <c r="E196" i="12"/>
  <c r="E197" i="12"/>
  <c r="F197" i="12"/>
  <c r="G203" i="12"/>
  <c r="G204" i="12"/>
  <c r="G205" i="12"/>
  <c r="E206" i="12"/>
  <c r="F206" i="12"/>
  <c r="E207" i="12"/>
  <c r="F207" i="12"/>
  <c r="G208" i="12"/>
  <c r="H207" i="12"/>
  <c r="G209" i="12"/>
  <c r="G210" i="12"/>
  <c r="G211" i="12"/>
  <c r="G212" i="12"/>
  <c r="G213" i="12"/>
  <c r="G214" i="12"/>
  <c r="E215" i="12"/>
  <c r="F215" i="12"/>
  <c r="E216" i="12"/>
  <c r="F216" i="12"/>
  <c r="E221" i="12"/>
  <c r="F221" i="12"/>
  <c r="E222" i="12"/>
  <c r="F222" i="12"/>
  <c r="G223" i="12"/>
  <c r="H222" i="12"/>
  <c r="G224" i="12"/>
  <c r="G225" i="12"/>
  <c r="G226" i="12"/>
  <c r="G227" i="12"/>
  <c r="G228" i="12"/>
  <c r="G229" i="12"/>
  <c r="E230" i="12"/>
  <c r="F230" i="12"/>
  <c r="C9" i="9"/>
  <c r="D9" i="9"/>
  <c r="E9" i="9"/>
  <c r="G9" i="9"/>
  <c r="I9" i="9"/>
  <c r="J9" i="9"/>
  <c r="M9" i="9"/>
  <c r="N9" i="9"/>
  <c r="O9" i="9"/>
  <c r="P9" i="9"/>
  <c r="C10" i="9"/>
  <c r="D10" i="9"/>
  <c r="E10" i="9"/>
  <c r="G10" i="9"/>
  <c r="I10" i="9"/>
  <c r="J10" i="9"/>
  <c r="R10" i="9"/>
  <c r="M10" i="9"/>
  <c r="N10" i="9"/>
  <c r="O10" i="9"/>
  <c r="C11" i="9"/>
  <c r="D11" i="9"/>
  <c r="E11" i="9"/>
  <c r="G11" i="9"/>
  <c r="I11" i="9"/>
  <c r="J11" i="9"/>
  <c r="M11" i="9"/>
  <c r="N11" i="9"/>
  <c r="O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C25" i="9"/>
  <c r="D25" i="9"/>
  <c r="E25" i="9"/>
  <c r="C26" i="9"/>
  <c r="D26" i="9"/>
  <c r="E26" i="9"/>
  <c r="C27" i="9"/>
  <c r="D27" i="9"/>
  <c r="E27" i="9"/>
  <c r="C28" i="9"/>
  <c r="D28" i="9"/>
  <c r="E28" i="9"/>
  <c r="C29" i="9"/>
  <c r="D29" i="9"/>
  <c r="E29" i="9"/>
  <c r="C30" i="9"/>
  <c r="D30" i="9"/>
  <c r="E30" i="9"/>
  <c r="C31" i="9"/>
  <c r="D31" i="9"/>
  <c r="E31" i="9"/>
  <c r="C32" i="9"/>
  <c r="D32" i="9"/>
  <c r="E32" i="9"/>
  <c r="C33" i="9"/>
  <c r="D33" i="9"/>
  <c r="E33" i="9"/>
  <c r="C34" i="9"/>
  <c r="D34" i="9"/>
  <c r="E34" i="9"/>
  <c r="C35" i="9"/>
  <c r="D35" i="9"/>
  <c r="E35" i="9"/>
  <c r="C36" i="9"/>
  <c r="D36" i="9"/>
  <c r="E36" i="9"/>
  <c r="C37" i="9"/>
  <c r="D37" i="9"/>
  <c r="E37" i="9"/>
  <c r="C38" i="9"/>
  <c r="D38" i="9"/>
  <c r="E38" i="9"/>
  <c r="C39" i="9"/>
  <c r="D39" i="9"/>
  <c r="E39" i="9"/>
  <c r="C40" i="9"/>
  <c r="D40" i="9"/>
  <c r="E40" i="9"/>
  <c r="H24" i="9"/>
  <c r="H37" i="9"/>
  <c r="G162" i="12"/>
  <c r="G50" i="12"/>
  <c r="G32" i="12"/>
  <c r="G103" i="12"/>
  <c r="J23" i="9"/>
  <c r="R23" i="9"/>
  <c r="P37" i="9"/>
  <c r="J37" i="9"/>
  <c r="R37" i="9"/>
  <c r="H40" i="9"/>
  <c r="H39" i="9"/>
  <c r="H30" i="9"/>
  <c r="H38" i="9"/>
  <c r="N30" i="9"/>
  <c r="R30" i="9"/>
  <c r="J18" i="9"/>
  <c r="R18" i="9"/>
  <c r="Q40" i="9"/>
  <c r="L40" i="9"/>
  <c r="J38" i="9"/>
  <c r="P31" i="9"/>
  <c r="H32" i="9"/>
  <c r="J30" i="9"/>
  <c r="J27" i="9"/>
  <c r="J22" i="9"/>
  <c r="R22" i="9"/>
  <c r="L18" i="9"/>
  <c r="Q38" i="9"/>
  <c r="L24" i="9"/>
  <c r="J20" i="9"/>
  <c r="R20" i="9"/>
  <c r="P38" i="9"/>
  <c r="Q31" i="9"/>
  <c r="H34" i="9"/>
  <c r="Q25" i="9"/>
  <c r="Q24" i="9"/>
  <c r="Q16" i="9"/>
  <c r="N24" i="9"/>
  <c r="Q18" i="9"/>
  <c r="N18" i="9"/>
  <c r="N16" i="9"/>
  <c r="F190" i="12"/>
  <c r="F191" i="12"/>
  <c r="F196" i="12"/>
  <c r="H9" i="9"/>
  <c r="Q9" i="9"/>
  <c r="G14" i="12"/>
  <c r="N15" i="9"/>
  <c r="P15" i="9"/>
  <c r="P10" i="9"/>
  <c r="H10" i="9"/>
  <c r="Q21" i="9"/>
  <c r="Q14" i="9"/>
  <c r="J13" i="9"/>
  <c r="Q30" i="9"/>
  <c r="H19" i="9"/>
  <c r="Q10" i="9"/>
  <c r="H36" i="9"/>
  <c r="Q32" i="9"/>
  <c r="Q15" i="9"/>
  <c r="H11" i="9"/>
  <c r="L15" i="9"/>
  <c r="Q35" i="9"/>
  <c r="H25" i="9"/>
  <c r="N19" i="9"/>
  <c r="L19" i="9"/>
  <c r="R19" i="9"/>
  <c r="J19" i="9"/>
  <c r="P33" i="9"/>
  <c r="Q33" i="9"/>
  <c r="H50" i="14"/>
  <c r="H155" i="12"/>
  <c r="H81" i="12"/>
  <c r="R25" i="9"/>
  <c r="H10" i="12"/>
  <c r="H118" i="12"/>
  <c r="R11" i="9"/>
  <c r="R28" i="9"/>
  <c r="R9" i="9"/>
  <c r="J44" i="9"/>
  <c r="R13" i="9"/>
  <c r="R38" i="9"/>
  <c r="P44" i="9"/>
  <c r="R14" i="9"/>
  <c r="R16" i="9"/>
  <c r="N44" i="9"/>
  <c r="H62" i="12"/>
  <c r="H190" i="12"/>
  <c r="R36" i="9"/>
  <c r="R35" i="9"/>
  <c r="R32" i="9"/>
  <c r="R27" i="9"/>
  <c r="H17" i="9"/>
  <c r="H44" i="9"/>
  <c r="N17" i="9"/>
  <c r="N29" i="9"/>
  <c r="H28" i="9"/>
  <c r="L26" i="9"/>
  <c r="R26" i="9"/>
  <c r="L11" i="9"/>
  <c r="L29" i="9"/>
  <c r="L17" i="9"/>
  <c r="R17" i="9"/>
  <c r="L13" i="9"/>
  <c r="Q12" i="9"/>
  <c r="Q29" i="9"/>
  <c r="Q27" i="9"/>
  <c r="Q23" i="9"/>
  <c r="Q20" i="9"/>
  <c r="J29" i="9"/>
  <c r="P12" i="9"/>
  <c r="R12" i="9"/>
  <c r="F193" i="12"/>
  <c r="G193" i="12"/>
  <c r="H191" i="12"/>
  <c r="F195" i="12"/>
  <c r="G195" i="12"/>
  <c r="H196" i="12"/>
  <c r="R29" i="9"/>
  <c r="L44" i="9"/>
  <c r="R44" i="9"/>
  <c r="F198" i="12"/>
  <c r="G198" i="12"/>
  <c r="F201" i="12"/>
  <c r="G201" i="12"/>
  <c r="F199" i="12"/>
  <c r="G199" i="12"/>
  <c r="F202" i="12"/>
  <c r="G202" i="12"/>
  <c r="F200" i="12"/>
  <c r="G200" i="12"/>
  <c r="H197" i="12"/>
  <c r="H206" i="12"/>
  <c r="H215" i="12"/>
  <c r="F219" i="12"/>
  <c r="G219" i="12"/>
  <c r="F218" i="12"/>
  <c r="G218" i="12"/>
  <c r="F220" i="12"/>
  <c r="G220" i="12"/>
  <c r="F217" i="12"/>
  <c r="G217" i="12"/>
  <c r="H216" i="12"/>
  <c r="H221" i="12"/>
  <c r="H23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 Jørgensen</author>
  </authors>
  <commentList>
    <comment ref="B12" authorId="0" shapeId="0" xr:uid="{00000000-0006-0000-0200-000001000000}">
      <text>
        <r>
          <rPr>
            <sz val="10"/>
            <color indexed="81"/>
            <rFont val="Tahoma"/>
            <family val="2"/>
          </rPr>
          <t>Data fra Priskalk indsættes her.</t>
        </r>
      </text>
    </comment>
  </commentList>
</comments>
</file>

<file path=xl/sharedStrings.xml><?xml version="1.0" encoding="utf-8"?>
<sst xmlns="http://schemas.openxmlformats.org/spreadsheetml/2006/main" count="310" uniqueCount="254">
  <si>
    <t>Pris i alt</t>
  </si>
  <si>
    <t>Felt 1</t>
  </si>
  <si>
    <t>Felt 2</t>
  </si>
  <si>
    <t>Felt 3</t>
  </si>
  <si>
    <t>Felt 4</t>
  </si>
  <si>
    <t>Felt 5</t>
  </si>
  <si>
    <t>Felt 6</t>
  </si>
  <si>
    <t>Felt 7</t>
  </si>
  <si>
    <t>Mængde</t>
  </si>
  <si>
    <t>Tid i alt</t>
  </si>
  <si>
    <t>Løn i alt</t>
  </si>
  <si>
    <t>Regulering af tid</t>
  </si>
  <si>
    <t>Bygherre:</t>
  </si>
  <si>
    <t>Projekt:</t>
  </si>
  <si>
    <t>Sag nr.</t>
  </si>
  <si>
    <t>Dato:</t>
  </si>
  <si>
    <t>Prisniveau</t>
  </si>
  <si>
    <t>Kontrol</t>
  </si>
  <si>
    <t>Beregnet af</t>
  </si>
  <si>
    <t>Felt 8</t>
  </si>
  <si>
    <t>Leje i alt</t>
  </si>
  <si>
    <t>%</t>
  </si>
  <si>
    <t>Pos.</t>
  </si>
  <si>
    <t>Enhed</t>
  </si>
  <si>
    <t>Tid</t>
  </si>
  <si>
    <t>Løn</t>
  </si>
  <si>
    <t>Leje</t>
  </si>
  <si>
    <t>Total</t>
  </si>
  <si>
    <t>Side:</t>
  </si>
  <si>
    <t>Indsæt herunder</t>
  </si>
  <si>
    <t>Regulering</t>
  </si>
  <si>
    <t>Beregnet af:</t>
  </si>
  <si>
    <t>Prisniveau:</t>
  </si>
  <si>
    <t>I alt kr.</t>
  </si>
  <si>
    <t>Sag:</t>
  </si>
  <si>
    <t>Sag nr.:</t>
  </si>
  <si>
    <t xml:space="preserve">Prisniveau: </t>
  </si>
  <si>
    <t>Indeks:</t>
  </si>
  <si>
    <t>Advokat</t>
  </si>
  <si>
    <t>Prisstigninger</t>
  </si>
  <si>
    <t>Erstatninger</t>
  </si>
  <si>
    <t>05</t>
  </si>
  <si>
    <t>07</t>
  </si>
  <si>
    <t>08</t>
  </si>
  <si>
    <t>Fælles</t>
  </si>
  <si>
    <t xml:space="preserve"> </t>
  </si>
  <si>
    <t>Støttemure</t>
  </si>
  <si>
    <t>Pilotering</t>
  </si>
  <si>
    <t>Vejanlæg</t>
  </si>
  <si>
    <t>ARBEJDSPLADSINDRETNING</t>
  </si>
  <si>
    <t>Drift</t>
  </si>
  <si>
    <t>OMKOSTNINGER</t>
  </si>
  <si>
    <t>Arkitekt</t>
  </si>
  <si>
    <t>Ingeniør</t>
  </si>
  <si>
    <t>Administration</t>
  </si>
  <si>
    <t>Jordbundsundersøgelser</t>
  </si>
  <si>
    <t>Variable udgifter</t>
  </si>
  <si>
    <t>Uforudsete udgifter</t>
  </si>
  <si>
    <t>GRUNDUDGIFTER</t>
  </si>
  <si>
    <t>06</t>
  </si>
  <si>
    <t>BMP</t>
  </si>
  <si>
    <t>Fragt</t>
  </si>
  <si>
    <t>BMP i alt</t>
  </si>
  <si>
    <t>Fragt i alt</t>
  </si>
  <si>
    <t>Felt 9</t>
  </si>
  <si>
    <t>Grundareal:</t>
  </si>
  <si>
    <t>Dato</t>
  </si>
  <si>
    <t>Bebygget areal:</t>
  </si>
  <si>
    <t>Beregner:</t>
  </si>
  <si>
    <t>Bruttoetageareal:</t>
  </si>
  <si>
    <t>Kontrol:</t>
  </si>
  <si>
    <t xml:space="preserve">     Kr.</t>
  </si>
  <si>
    <t>02</t>
  </si>
  <si>
    <t>TERRÆNARBEJDER</t>
  </si>
  <si>
    <t>02.05</t>
  </si>
  <si>
    <t>Grundrydning</t>
  </si>
  <si>
    <t>02.10</t>
  </si>
  <si>
    <t>Kloakstik</t>
  </si>
  <si>
    <t>02.15</t>
  </si>
  <si>
    <t>Elstik</t>
  </si>
  <si>
    <t>02.20</t>
  </si>
  <si>
    <t xml:space="preserve">Vandstik  </t>
  </si>
  <si>
    <t>02.25</t>
  </si>
  <si>
    <t>Gasstik</t>
  </si>
  <si>
    <t>02.30</t>
  </si>
  <si>
    <t>Fjernvarmestik</t>
  </si>
  <si>
    <t>02.35</t>
  </si>
  <si>
    <t>02.40</t>
  </si>
  <si>
    <t>02.45</t>
  </si>
  <si>
    <t>Belægninger</t>
  </si>
  <si>
    <t>02.50</t>
  </si>
  <si>
    <t>02.55</t>
  </si>
  <si>
    <t>Belysningsanlæg</t>
  </si>
  <si>
    <t>02.60</t>
  </si>
  <si>
    <t>Haveanlæg</t>
  </si>
  <si>
    <t>02.65</t>
  </si>
  <si>
    <t>Beplantninger</t>
  </si>
  <si>
    <t>02.70</t>
  </si>
  <si>
    <t>Hegn</t>
  </si>
  <si>
    <t>02.90</t>
  </si>
  <si>
    <t>03</t>
  </si>
  <si>
    <t>GRUNDARBEJDER</t>
  </si>
  <si>
    <t>03.05</t>
  </si>
  <si>
    <t>Grundudgravning</t>
  </si>
  <si>
    <t>03.10</t>
  </si>
  <si>
    <t>03.15</t>
  </si>
  <si>
    <t>Fundamenter</t>
  </si>
  <si>
    <t>03.20</t>
  </si>
  <si>
    <t>Terrændæk</t>
  </si>
  <si>
    <t>Drænarbejde</t>
  </si>
  <si>
    <t>03.90</t>
  </si>
  <si>
    <t>04</t>
  </si>
  <si>
    <t>BYGNINGSARBEJDER</t>
  </si>
  <si>
    <t>Nedrivningsarbejde</t>
  </si>
  <si>
    <t>04.10</t>
  </si>
  <si>
    <t>Betonarbejde</t>
  </si>
  <si>
    <t>04.15</t>
  </si>
  <si>
    <t>Murerarbejde</t>
  </si>
  <si>
    <t>04.20</t>
  </si>
  <si>
    <t>Tømrerarbejde</t>
  </si>
  <si>
    <t>04.25</t>
  </si>
  <si>
    <t>Tagdækning</t>
  </si>
  <si>
    <t>04.30</t>
  </si>
  <si>
    <t>Snedkerarbejde</t>
  </si>
  <si>
    <t>04.35</t>
  </si>
  <si>
    <t>Glarmesterarbejde</t>
  </si>
  <si>
    <t>04.40</t>
  </si>
  <si>
    <t>Blikkenslagerarbejde</t>
  </si>
  <si>
    <t>04.45</t>
  </si>
  <si>
    <t>Smedearbejde</t>
  </si>
  <si>
    <t>04.50</t>
  </si>
  <si>
    <t>Gulvarbejde</t>
  </si>
  <si>
    <t>04.55</t>
  </si>
  <si>
    <t>Malerarbejde</t>
  </si>
  <si>
    <t>04.90</t>
  </si>
  <si>
    <t>INSTALLATIONER</t>
  </si>
  <si>
    <t>05.00</t>
  </si>
  <si>
    <t>05.05</t>
  </si>
  <si>
    <t>Spildevandsanlæg</t>
  </si>
  <si>
    <t>05.10</t>
  </si>
  <si>
    <t>Sanitetsanlæg</t>
  </si>
  <si>
    <t>05.15</t>
  </si>
  <si>
    <t>Vandanlæg</t>
  </si>
  <si>
    <t>05.20</t>
  </si>
  <si>
    <t>Gasanlæg</t>
  </si>
  <si>
    <t>05.25</t>
  </si>
  <si>
    <t>Varmeanlæg</t>
  </si>
  <si>
    <t>05.30</t>
  </si>
  <si>
    <t>Ventilationsanlæg</t>
  </si>
  <si>
    <t>05.35</t>
  </si>
  <si>
    <t>05.45</t>
  </si>
  <si>
    <t>Isoleringsarbejde</t>
  </si>
  <si>
    <t>05.50</t>
  </si>
  <si>
    <t>Lysinstallation</t>
  </si>
  <si>
    <t>05.55</t>
  </si>
  <si>
    <t>Kraftinstallation</t>
  </si>
  <si>
    <t>05.90</t>
  </si>
  <si>
    <t>MASKINELT UDSTYR</t>
  </si>
  <si>
    <t>06.05</t>
  </si>
  <si>
    <t>El/gaskomfur</t>
  </si>
  <si>
    <t>06.10</t>
  </si>
  <si>
    <t>06.15</t>
  </si>
  <si>
    <t>Køkkenmaskiner</t>
  </si>
  <si>
    <t>06.20</t>
  </si>
  <si>
    <t>06.90</t>
  </si>
  <si>
    <t>INVENTAR, UDSTYR</t>
  </si>
  <si>
    <t>07.05</t>
  </si>
  <si>
    <t>Fast inventar</t>
  </si>
  <si>
    <t>07.10</t>
  </si>
  <si>
    <t>Løst inventar</t>
  </si>
  <si>
    <t>07.15</t>
  </si>
  <si>
    <t>Indbo</t>
  </si>
  <si>
    <t>07.20</t>
  </si>
  <si>
    <t>Haveudstyr</t>
  </si>
  <si>
    <t>07.90</t>
  </si>
  <si>
    <t>Indretning</t>
  </si>
  <si>
    <t>HÅNDVÆRKERUDGIFTER</t>
  </si>
  <si>
    <t>09</t>
  </si>
  <si>
    <t>09.05</t>
  </si>
  <si>
    <t>09.10</t>
  </si>
  <si>
    <t>Havearkitekt</t>
  </si>
  <si>
    <t>09.15</t>
  </si>
  <si>
    <t>09.20</t>
  </si>
  <si>
    <t>09.25</t>
  </si>
  <si>
    <t>Landinspektør</t>
  </si>
  <si>
    <t>09.30</t>
  </si>
  <si>
    <t>09.35</t>
  </si>
  <si>
    <t>09.90</t>
  </si>
  <si>
    <t>08.10</t>
  </si>
  <si>
    <t>Vejbidrag</t>
  </si>
  <si>
    <t>08.15</t>
  </si>
  <si>
    <t>Kloakbidrag</t>
  </si>
  <si>
    <t>08.20</t>
  </si>
  <si>
    <t>Elbidrag</t>
  </si>
  <si>
    <t>08.25</t>
  </si>
  <si>
    <t>Vandbidrag</t>
  </si>
  <si>
    <t>08.30</t>
  </si>
  <si>
    <t>Gasbidrag</t>
  </si>
  <si>
    <t>08.35</t>
  </si>
  <si>
    <t>Fjernvarmebidrag</t>
  </si>
  <si>
    <t>08.90</t>
  </si>
  <si>
    <t>10</t>
  </si>
  <si>
    <t>RESERVER</t>
  </si>
  <si>
    <t>10.05</t>
  </si>
  <si>
    <t>10.10</t>
  </si>
  <si>
    <t>10.15</t>
  </si>
  <si>
    <t>10.90</t>
  </si>
  <si>
    <t>08.05</t>
  </si>
  <si>
    <t>Grundkøb</t>
  </si>
  <si>
    <t>08.06</t>
  </si>
  <si>
    <t>09.40</t>
  </si>
  <si>
    <t>Byggelån</t>
  </si>
  <si>
    <t>09.45</t>
  </si>
  <si>
    <t>Prioritering</t>
  </si>
  <si>
    <t>09.50</t>
  </si>
  <si>
    <t>Attester</t>
  </si>
  <si>
    <t>09.55</t>
  </si>
  <si>
    <t>Forsikringer</t>
  </si>
  <si>
    <t>Lønsats</t>
  </si>
  <si>
    <t>Beskrivelse</t>
  </si>
  <si>
    <t>Enhedspris</t>
  </si>
  <si>
    <t>Beskrivelse:</t>
  </si>
  <si>
    <t>Terrænregulering</t>
  </si>
  <si>
    <t>Havnearbejder</t>
  </si>
  <si>
    <t>02.80</t>
  </si>
  <si>
    <t>04.05</t>
  </si>
  <si>
    <t>Vaskemaskiner</t>
  </si>
  <si>
    <t>Køle-/fryseskabe</t>
  </si>
  <si>
    <t>03.18</t>
  </si>
  <si>
    <t>Bøsninger</t>
  </si>
  <si>
    <t>06.30</t>
  </si>
  <si>
    <t>Brandudstyr</t>
  </si>
  <si>
    <t>Position nr.</t>
  </si>
  <si>
    <t xml:space="preserve">  I alt kr.</t>
  </si>
  <si>
    <t xml:space="preserve">    à kr.</t>
  </si>
  <si>
    <t>m²</t>
  </si>
  <si>
    <t>01</t>
  </si>
  <si>
    <t>Overslagskalkulation</t>
  </si>
  <si>
    <t>à time</t>
  </si>
  <si>
    <t>Bilag til kalkulation af</t>
  </si>
  <si>
    <t>à kr.</t>
  </si>
  <si>
    <t>Samlet sum kr.</t>
  </si>
  <si>
    <t>Adresse:</t>
  </si>
  <si>
    <t>SAMLET SUM KR.</t>
  </si>
  <si>
    <t xml:space="preserve">Samlet sum kr. </t>
  </si>
  <si>
    <t>I ALT</t>
  </si>
  <si>
    <t xml:space="preserve">ØVRIGE OMKOSTNINGER </t>
  </si>
  <si>
    <t>Har du brug hjælp - klik på fanen "Brugervejledning".</t>
  </si>
  <si>
    <t xml:space="preserve">Brutto-kalkulation inkl. fragt, opdelt </t>
  </si>
  <si>
    <t>Brutto-kalkulation inkl. fragt</t>
  </si>
  <si>
    <t>02.85</t>
  </si>
  <si>
    <t>Tankarbejde</t>
  </si>
  <si>
    <t>Prisnr.</t>
  </si>
  <si>
    <t>Regulering af løn, tid, fragt, materialer og leje hvis ikke der benyttes Prisdatas satser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</si>
</sst>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kr&quot;\ * #,##0.00_);_(&quot;kr&quot;\ * \(#,##0.00\);_(&quot;kr&quot;\ * &quot;-&quot;??_);_(@_)"/>
    <numFmt numFmtId="165" formatCode="0.000"/>
    <numFmt numFmtId="166" formatCode="#,##0.0"/>
    <numFmt numFmtId="167" formatCode=".00"/>
    <numFmt numFmtId="168" formatCode="_(&quot;kr&quot;\ * #,##0_);_(&quot;kr&quot;\ * \(#,##0\);_(&quot;kr&quot;\ * &quot;-&quot;??_);_(@_)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7"/>
      <name val="Arial"/>
      <family val="2"/>
    </font>
    <font>
      <sz val="8"/>
      <name val="Courier New"/>
      <family val="3"/>
    </font>
    <font>
      <sz val="10"/>
      <name val="Courier New"/>
      <family val="3"/>
    </font>
    <font>
      <sz val="7"/>
      <name val="MS Sans Serif"/>
      <family val="2"/>
    </font>
    <font>
      <b/>
      <sz val="8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1"/>
      <name val="Tahoma"/>
      <family val="2"/>
    </font>
    <font>
      <sz val="11"/>
      <name val="MS Sans Serif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4659260841701"/>
        <bgColor indexed="64"/>
      </patternFill>
    </fill>
  </fills>
  <borders count="9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3" fillId="0" borderId="0"/>
    <xf numFmtId="9" fontId="1" fillId="0" borderId="0" applyFont="0" applyFill="0" applyBorder="0" applyAlignment="0" applyProtection="0"/>
    <xf numFmtId="0" fontId="14" fillId="0" borderId="1"/>
    <xf numFmtId="164" fontId="1" fillId="0" borderId="0" applyFont="0" applyFill="0" applyBorder="0" applyAlignment="0" applyProtection="0"/>
    <xf numFmtId="0" fontId="1" fillId="0" borderId="0"/>
  </cellStyleXfs>
  <cellXfs count="397">
    <xf numFmtId="0" fontId="0" fillId="0" borderId="0" xfId="0"/>
    <xf numFmtId="0" fontId="0" fillId="0" borderId="0" xfId="0" applyProtection="1">
      <protection locked="0"/>
    </xf>
    <xf numFmtId="0" fontId="3" fillId="0" borderId="0" xfId="0" applyFont="1"/>
    <xf numFmtId="3" fontId="0" fillId="0" borderId="0" xfId="0" applyNumberFormat="1"/>
    <xf numFmtId="49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Border="1"/>
    <xf numFmtId="3" fontId="2" fillId="0" borderId="2" xfId="0" applyNumberFormat="1" applyFont="1" applyBorder="1"/>
    <xf numFmtId="4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/>
    <xf numFmtId="166" fontId="2" fillId="0" borderId="5" xfId="0" applyNumberFormat="1" applyFont="1" applyBorder="1"/>
    <xf numFmtId="3" fontId="9" fillId="0" borderId="6" xfId="0" applyNumberFormat="1" applyFont="1" applyBorder="1"/>
    <xf numFmtId="4" fontId="6" fillId="0" borderId="7" xfId="0" applyNumberFormat="1" applyFont="1" applyBorder="1"/>
    <xf numFmtId="4" fontId="0" fillId="0" borderId="8" xfId="0" applyNumberFormat="1" applyBorder="1"/>
    <xf numFmtId="0" fontId="0" fillId="0" borderId="9" xfId="0" applyBorder="1"/>
    <xf numFmtId="4" fontId="0" fillId="0" borderId="2" xfId="0" applyNumberFormat="1" applyBorder="1"/>
    <xf numFmtId="0" fontId="0" fillId="0" borderId="10" xfId="0" applyBorder="1"/>
    <xf numFmtId="0" fontId="0" fillId="0" borderId="8" xfId="0" applyBorder="1"/>
    <xf numFmtId="3" fontId="2" fillId="0" borderId="10" xfId="0" applyNumberFormat="1" applyFont="1" applyBorder="1"/>
    <xf numFmtId="4" fontId="0" fillId="0" borderId="11" xfId="0" applyNumberFormat="1" applyBorder="1"/>
    <xf numFmtId="4" fontId="0" fillId="0" borderId="12" xfId="0" applyNumberFormat="1" applyBorder="1"/>
    <xf numFmtId="3" fontId="2" fillId="0" borderId="13" xfId="0" applyNumberFormat="1" applyFont="1" applyBorder="1"/>
    <xf numFmtId="1" fontId="0" fillId="0" borderId="0" xfId="0" applyNumberFormat="1"/>
    <xf numFmtId="0" fontId="5" fillId="0" borderId="0" xfId="0" applyFont="1"/>
    <xf numFmtId="3" fontId="0" fillId="0" borderId="0" xfId="0" applyNumberFormat="1" applyAlignment="1">
      <alignment vertical="center"/>
    </xf>
    <xf numFmtId="4" fontId="2" fillId="0" borderId="14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4" fontId="0" fillId="0" borderId="21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3" fontId="2" fillId="0" borderId="23" xfId="0" applyNumberFormat="1" applyFont="1" applyBorder="1"/>
    <xf numFmtId="4" fontId="0" fillId="0" borderId="24" xfId="0" applyNumberFormat="1" applyBorder="1"/>
    <xf numFmtId="4" fontId="2" fillId="0" borderId="10" xfId="0" applyNumberFormat="1" applyFont="1" applyBorder="1"/>
    <xf numFmtId="4" fontId="2" fillId="0" borderId="22" xfId="0" applyNumberFormat="1" applyFont="1" applyBorder="1"/>
    <xf numFmtId="0" fontId="5" fillId="0" borderId="11" xfId="0" applyFont="1" applyBorder="1" applyAlignment="1">
      <alignment horizontal="center"/>
    </xf>
    <xf numFmtId="49" fontId="5" fillId="0" borderId="25" xfId="0" applyNumberFormat="1" applyFont="1" applyBorder="1"/>
    <xf numFmtId="0" fontId="5" fillId="0" borderId="2" xfId="0" applyFont="1" applyBorder="1"/>
    <xf numFmtId="49" fontId="5" fillId="0" borderId="0" xfId="0" applyNumberFormat="1" applyFont="1"/>
    <xf numFmtId="0" fontId="5" fillId="0" borderId="22" xfId="0" applyFont="1" applyBorder="1" applyAlignment="1">
      <alignment horizontal="center"/>
    </xf>
    <xf numFmtId="0" fontId="5" fillId="0" borderId="26" xfId="0" applyFont="1" applyBorder="1"/>
    <xf numFmtId="0" fontId="5" fillId="0" borderId="10" xfId="0" applyFont="1" applyBorder="1"/>
    <xf numFmtId="0" fontId="6" fillId="0" borderId="7" xfId="0" applyFont="1" applyBorder="1" applyAlignment="1">
      <alignment horizontal="center"/>
    </xf>
    <xf numFmtId="0" fontId="6" fillId="0" borderId="27" xfId="0" applyFont="1" applyBorder="1"/>
    <xf numFmtId="0" fontId="6" fillId="0" borderId="6" xfId="0" applyFont="1" applyBorder="1"/>
    <xf numFmtId="0" fontId="6" fillId="0" borderId="28" xfId="0" applyFont="1" applyBorder="1"/>
    <xf numFmtId="0" fontId="0" fillId="0" borderId="29" xfId="0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4" fontId="0" fillId="0" borderId="31" xfId="0" applyNumberFormat="1" applyBorder="1" applyAlignment="1">
      <alignment horizontal="center"/>
    </xf>
    <xf numFmtId="0" fontId="0" fillId="0" borderId="31" xfId="0" applyBorder="1"/>
    <xf numFmtId="0" fontId="5" fillId="0" borderId="32" xfId="0" applyFont="1" applyBorder="1" applyProtection="1">
      <protection locked="0"/>
    </xf>
    <xf numFmtId="0" fontId="5" fillId="0" borderId="33" xfId="0" applyFont="1" applyBorder="1" applyProtection="1">
      <protection locked="0"/>
    </xf>
    <xf numFmtId="0" fontId="5" fillId="0" borderId="31" xfId="0" applyFont="1" applyBorder="1" applyProtection="1">
      <protection locked="0"/>
    </xf>
    <xf numFmtId="0" fontId="5" fillId="0" borderId="34" xfId="0" applyFont="1" applyBorder="1" applyProtection="1">
      <protection locked="0"/>
    </xf>
    <xf numFmtId="0" fontId="5" fillId="0" borderId="35" xfId="0" applyFont="1" applyBorder="1" applyProtection="1">
      <protection locked="0"/>
    </xf>
    <xf numFmtId="0" fontId="5" fillId="0" borderId="36" xfId="0" applyFont="1" applyBorder="1" applyProtection="1">
      <protection locked="0"/>
    </xf>
    <xf numFmtId="0" fontId="0" fillId="0" borderId="37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2" fontId="5" fillId="0" borderId="25" xfId="0" applyNumberFormat="1" applyFont="1" applyBorder="1"/>
    <xf numFmtId="9" fontId="1" fillId="0" borderId="0" xfId="3" applyFont="1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18" fillId="0" borderId="0" xfId="2" applyFont="1"/>
    <xf numFmtId="167" fontId="3" fillId="0" borderId="0" xfId="2" applyNumberFormat="1" applyFont="1" applyAlignment="1">
      <alignment vertical="center"/>
    </xf>
    <xf numFmtId="3" fontId="18" fillId="0" borderId="0" xfId="2" applyNumberFormat="1" applyFont="1"/>
    <xf numFmtId="0" fontId="19" fillId="0" borderId="0" xfId="2" applyFont="1" applyAlignment="1">
      <alignment horizontal="right"/>
    </xf>
    <xf numFmtId="167" fontId="19" fillId="0" borderId="0" xfId="2" applyNumberFormat="1" applyFont="1" applyAlignment="1">
      <alignment horizontal="left"/>
    </xf>
    <xf numFmtId="4" fontId="18" fillId="0" borderId="0" xfId="2" applyNumberFormat="1" applyFont="1"/>
    <xf numFmtId="3" fontId="5" fillId="0" borderId="38" xfId="2" applyNumberFormat="1" applyFont="1" applyBorder="1" applyAlignment="1">
      <alignment horizontal="center"/>
    </xf>
    <xf numFmtId="0" fontId="19" fillId="0" borderId="0" xfId="2" applyFont="1"/>
    <xf numFmtId="2" fontId="19" fillId="0" borderId="0" xfId="2" applyNumberFormat="1" applyFont="1" applyAlignment="1">
      <alignment horizontal="center" vertical="center"/>
    </xf>
    <xf numFmtId="167" fontId="19" fillId="0" borderId="0" xfId="2" applyNumberFormat="1" applyFont="1" applyAlignment="1">
      <alignment vertical="center"/>
    </xf>
    <xf numFmtId="3" fontId="19" fillId="0" borderId="0" xfId="2" applyNumberFormat="1" applyFont="1"/>
    <xf numFmtId="4" fontId="19" fillId="0" borderId="0" xfId="2" applyNumberFormat="1" applyFont="1"/>
    <xf numFmtId="2" fontId="18" fillId="0" borderId="0" xfId="2" applyNumberFormat="1" applyFont="1" applyAlignment="1">
      <alignment horizontal="center" vertical="center"/>
    </xf>
    <xf numFmtId="167" fontId="18" fillId="0" borderId="0" xfId="2" applyNumberFormat="1" applyFont="1" applyAlignment="1">
      <alignment vertical="center"/>
    </xf>
    <xf numFmtId="17" fontId="5" fillId="0" borderId="38" xfId="2" applyNumberFormat="1" applyFont="1" applyBorder="1" applyAlignment="1">
      <alignment horizontal="center"/>
    </xf>
    <xf numFmtId="3" fontId="20" fillId="0" borderId="38" xfId="2" applyNumberFormat="1" applyFont="1" applyBorder="1" applyAlignment="1">
      <alignment horizontal="center"/>
    </xf>
    <xf numFmtId="0" fontId="15" fillId="0" borderId="0" xfId="2" quotePrefix="1" applyFont="1" applyAlignment="1">
      <alignment horizontal="center"/>
    </xf>
    <xf numFmtId="0" fontId="15" fillId="0" borderId="0" xfId="2" applyFont="1"/>
    <xf numFmtId="0" fontId="15" fillId="0" borderId="39" xfId="2" applyFont="1" applyBorder="1" applyAlignment="1">
      <alignment horizontal="center"/>
    </xf>
    <xf numFmtId="0" fontId="12" fillId="0" borderId="39" xfId="2" applyFont="1" applyBorder="1"/>
    <xf numFmtId="1" fontId="15" fillId="0" borderId="0" xfId="2" applyNumberFormat="1" applyFont="1"/>
    <xf numFmtId="3" fontId="15" fillId="0" borderId="0" xfId="2" applyNumberFormat="1" applyFont="1"/>
    <xf numFmtId="2" fontId="15" fillId="0" borderId="0" xfId="2" applyNumberFormat="1" applyFont="1" applyAlignment="1">
      <alignment horizontal="center" vertical="center"/>
    </xf>
    <xf numFmtId="167" fontId="15" fillId="0" borderId="0" xfId="2" applyNumberFormat="1" applyFont="1" applyAlignment="1">
      <alignment vertical="center"/>
    </xf>
    <xf numFmtId="4" fontId="21" fillId="0" borderId="0" xfId="2" applyNumberFormat="1" applyFont="1"/>
    <xf numFmtId="0" fontId="7" fillId="0" borderId="0" xfId="2" applyFont="1"/>
    <xf numFmtId="2" fontId="7" fillId="0" borderId="0" xfId="2" applyNumberFormat="1" applyFont="1" applyAlignment="1">
      <alignment horizontal="center" vertical="center"/>
    </xf>
    <xf numFmtId="167" fontId="7" fillId="0" borderId="0" xfId="2" applyNumberFormat="1" applyFont="1" applyAlignment="1">
      <alignment vertical="center"/>
    </xf>
    <xf numFmtId="3" fontId="7" fillId="0" borderId="0" xfId="2" applyNumberFormat="1" applyFont="1"/>
    <xf numFmtId="4" fontId="7" fillId="0" borderId="0" xfId="2" applyNumberFormat="1" applyFont="1"/>
    <xf numFmtId="0" fontId="15" fillId="0" borderId="0" xfId="2" applyFont="1" applyAlignment="1">
      <alignment vertical="center"/>
    </xf>
    <xf numFmtId="3" fontId="15" fillId="0" borderId="0" xfId="2" applyNumberFormat="1" applyFont="1" applyAlignment="1">
      <alignment vertical="center"/>
    </xf>
    <xf numFmtId="0" fontId="19" fillId="0" borderId="0" xfId="2" applyFont="1" applyAlignment="1">
      <alignment horizontal="right" vertical="center"/>
    </xf>
    <xf numFmtId="167" fontId="19" fillId="0" borderId="0" xfId="2" applyNumberFormat="1" applyFont="1" applyAlignment="1">
      <alignment horizontal="left" vertical="center"/>
    </xf>
    <xf numFmtId="4" fontId="21" fillId="0" borderId="0" xfId="2" applyNumberFormat="1" applyFont="1" applyAlignment="1">
      <alignment vertical="center"/>
    </xf>
    <xf numFmtId="2" fontId="15" fillId="0" borderId="0" xfId="2" quotePrefix="1" applyNumberFormat="1" applyFont="1" applyAlignment="1">
      <alignment horizontal="center" vertical="center"/>
    </xf>
    <xf numFmtId="167" fontId="15" fillId="0" borderId="0" xfId="2" quotePrefix="1" applyNumberFormat="1" applyFont="1" applyAlignment="1">
      <alignment vertical="center"/>
    </xf>
    <xf numFmtId="0" fontId="22" fillId="0" borderId="0" xfId="2" applyFont="1"/>
    <xf numFmtId="0" fontId="13" fillId="0" borderId="0" xfId="2" applyAlignment="1">
      <alignment horizontal="center" vertical="center"/>
    </xf>
    <xf numFmtId="167" fontId="13" fillId="0" borderId="0" xfId="2" applyNumberFormat="1" applyAlignment="1">
      <alignment vertical="center"/>
    </xf>
    <xf numFmtId="3" fontId="13" fillId="0" borderId="0" xfId="2" applyNumberFormat="1" applyAlignment="1">
      <alignment horizontal="center" vertical="center"/>
    </xf>
    <xf numFmtId="165" fontId="22" fillId="0" borderId="0" xfId="2" applyNumberFormat="1" applyFont="1"/>
    <xf numFmtId="0" fontId="13" fillId="0" borderId="0" xfId="2"/>
    <xf numFmtId="0" fontId="2" fillId="2" borderId="26" xfId="0" applyFont="1" applyFill="1" applyBorder="1"/>
    <xf numFmtId="0" fontId="22" fillId="0" borderId="0" xfId="2" applyFont="1" applyAlignment="1">
      <alignment vertical="center"/>
    </xf>
    <xf numFmtId="0" fontId="2" fillId="2" borderId="38" xfId="0" applyFont="1" applyFill="1" applyBorder="1"/>
    <xf numFmtId="0" fontId="15" fillId="0" borderId="23" xfId="2" applyFont="1" applyBorder="1" applyAlignment="1">
      <alignment vertical="center"/>
    </xf>
    <xf numFmtId="0" fontId="24" fillId="0" borderId="0" xfId="0" applyFont="1"/>
    <xf numFmtId="0" fontId="15" fillId="0" borderId="0" xfId="2" applyFont="1" applyAlignment="1">
      <alignment horizontal="center" vertical="center"/>
    </xf>
    <xf numFmtId="1" fontId="15" fillId="0" borderId="0" xfId="2" applyNumberFormat="1" applyFont="1" applyAlignment="1">
      <alignment vertical="center"/>
    </xf>
    <xf numFmtId="0" fontId="15" fillId="0" borderId="0" xfId="2" applyFont="1" applyAlignment="1">
      <alignment horizontal="center"/>
    </xf>
    <xf numFmtId="4" fontId="15" fillId="0" borderId="0" xfId="2" applyNumberFormat="1" applyFont="1"/>
    <xf numFmtId="0" fontId="0" fillId="0" borderId="0" xfId="0" applyAlignment="1">
      <alignment horizontal="center"/>
    </xf>
    <xf numFmtId="9" fontId="16" fillId="0" borderId="36" xfId="0" applyNumberFormat="1" applyFont="1" applyBorder="1" applyAlignment="1" applyProtection="1">
      <alignment horizontal="center"/>
      <protection locked="0"/>
    </xf>
    <xf numFmtId="0" fontId="2" fillId="0" borderId="40" xfId="0" applyFont="1" applyBorder="1"/>
    <xf numFmtId="0" fontId="5" fillId="3" borderId="40" xfId="0" applyFont="1" applyFill="1" applyBorder="1" applyAlignment="1">
      <alignment horizontal="left"/>
    </xf>
    <xf numFmtId="0" fontId="5" fillId="3" borderId="34" xfId="0" applyFont="1" applyFill="1" applyBorder="1" applyAlignment="1">
      <alignment horizontal="left"/>
    </xf>
    <xf numFmtId="0" fontId="5" fillId="3" borderId="36" xfId="0" applyFont="1" applyFill="1" applyBorder="1" applyAlignment="1">
      <alignment horizontal="left"/>
    </xf>
    <xf numFmtId="0" fontId="2" fillId="0" borderId="41" xfId="0" applyFont="1" applyBorder="1" applyProtection="1">
      <protection locked="0"/>
    </xf>
    <xf numFmtId="9" fontId="16" fillId="0" borderId="42" xfId="0" applyNumberFormat="1" applyFont="1" applyBorder="1" applyAlignment="1" applyProtection="1">
      <alignment horizontal="center"/>
      <protection locked="0"/>
    </xf>
    <xf numFmtId="9" fontId="16" fillId="0" borderId="43" xfId="0" applyNumberFormat="1" applyFont="1" applyBorder="1" applyAlignment="1" applyProtection="1">
      <alignment horizontal="center"/>
      <protection locked="0"/>
    </xf>
    <xf numFmtId="0" fontId="2" fillId="0" borderId="44" xfId="0" applyFont="1" applyBorder="1"/>
    <xf numFmtId="0" fontId="2" fillId="0" borderId="45" xfId="0" applyFont="1" applyBorder="1"/>
    <xf numFmtId="0" fontId="2" fillId="5" borderId="41" xfId="0" applyFont="1" applyFill="1" applyBorder="1"/>
    <xf numFmtId="0" fontId="2" fillId="5" borderId="46" xfId="0" applyFont="1" applyFill="1" applyBorder="1"/>
    <xf numFmtId="4" fontId="2" fillId="5" borderId="46" xfId="0" applyNumberFormat="1" applyFont="1" applyFill="1" applyBorder="1"/>
    <xf numFmtId="0" fontId="2" fillId="5" borderId="32" xfId="0" applyFont="1" applyFill="1" applyBorder="1"/>
    <xf numFmtId="0" fontId="5" fillId="5" borderId="40" xfId="0" applyFont="1" applyFill="1" applyBorder="1" applyAlignment="1">
      <alignment horizontal="left"/>
    </xf>
    <xf numFmtId="0" fontId="5" fillId="5" borderId="34" xfId="0" applyFont="1" applyFill="1" applyBorder="1" applyAlignment="1">
      <alignment horizontal="left"/>
    </xf>
    <xf numFmtId="0" fontId="5" fillId="5" borderId="36" xfId="0" applyFont="1" applyFill="1" applyBorder="1" applyAlignment="1">
      <alignment horizontal="left"/>
    </xf>
    <xf numFmtId="0" fontId="5" fillId="0" borderId="47" xfId="0" applyFont="1" applyBorder="1" applyProtection="1">
      <protection locked="0"/>
    </xf>
    <xf numFmtId="0" fontId="5" fillId="0" borderId="48" xfId="2" applyFont="1" applyBorder="1"/>
    <xf numFmtId="1" fontId="5" fillId="0" borderId="21" xfId="2" applyNumberFormat="1" applyFont="1" applyBorder="1"/>
    <xf numFmtId="0" fontId="5" fillId="0" borderId="19" xfId="2" applyFont="1" applyBorder="1"/>
    <xf numFmtId="3" fontId="5" fillId="0" borderId="49" xfId="2" applyNumberFormat="1" applyFont="1" applyBorder="1"/>
    <xf numFmtId="1" fontId="5" fillId="0" borderId="50" xfId="2" applyNumberFormat="1" applyFont="1" applyBorder="1" applyAlignment="1">
      <alignment horizontal="center" vertical="center"/>
    </xf>
    <xf numFmtId="3" fontId="5" fillId="0" borderId="38" xfId="2" quotePrefix="1" applyNumberFormat="1" applyFont="1" applyBorder="1" applyAlignment="1">
      <alignment horizontal="center"/>
    </xf>
    <xf numFmtId="3" fontId="5" fillId="0" borderId="48" xfId="2" applyNumberFormat="1" applyFont="1" applyBorder="1"/>
    <xf numFmtId="3" fontId="5" fillId="0" borderId="21" xfId="2" applyNumberFormat="1" applyFont="1" applyBorder="1"/>
    <xf numFmtId="3" fontId="5" fillId="0" borderId="19" xfId="2" applyNumberFormat="1" applyFont="1" applyBorder="1"/>
    <xf numFmtId="0" fontId="5" fillId="0" borderId="51" xfId="0" applyFont="1" applyBorder="1" applyAlignment="1">
      <alignment horizontal="center"/>
    </xf>
    <xf numFmtId="49" fontId="5" fillId="0" borderId="52" xfId="0" applyNumberFormat="1" applyFont="1" applyBorder="1"/>
    <xf numFmtId="0" fontId="5" fillId="0" borderId="53" xfId="0" applyFont="1" applyBorder="1"/>
    <xf numFmtId="0" fontId="0" fillId="0" borderId="54" xfId="0" applyBorder="1"/>
    <xf numFmtId="4" fontId="0" fillId="0" borderId="53" xfId="0" applyNumberFormat="1" applyBorder="1"/>
    <xf numFmtId="166" fontId="2" fillId="0" borderId="55" xfId="0" applyNumberFormat="1" applyFont="1" applyBorder="1"/>
    <xf numFmtId="4" fontId="0" fillId="0" borderId="51" xfId="0" applyNumberFormat="1" applyBorder="1"/>
    <xf numFmtId="3" fontId="2" fillId="0" borderId="56" xfId="0" applyNumberFormat="1" applyFont="1" applyBorder="1"/>
    <xf numFmtId="4" fontId="0" fillId="0" borderId="57" xfId="0" applyNumberFormat="1" applyBorder="1"/>
    <xf numFmtId="3" fontId="2" fillId="0" borderId="53" xfId="0" applyNumberFormat="1" applyFont="1" applyBorder="1"/>
    <xf numFmtId="9" fontId="16" fillId="0" borderId="58" xfId="0" applyNumberFormat="1" applyFont="1" applyBorder="1" applyAlignment="1" applyProtection="1">
      <alignment horizontal="center"/>
      <protection locked="0"/>
    </xf>
    <xf numFmtId="0" fontId="2" fillId="0" borderId="58" xfId="0" applyFont="1" applyBorder="1"/>
    <xf numFmtId="0" fontId="12" fillId="0" borderId="58" xfId="0" applyFont="1" applyBorder="1" applyAlignment="1">
      <alignment horizontal="left" vertical="top"/>
    </xf>
    <xf numFmtId="1" fontId="12" fillId="0" borderId="58" xfId="0" quotePrefix="1" applyNumberFormat="1" applyFont="1" applyBorder="1" applyAlignment="1" applyProtection="1">
      <alignment horizontal="left" vertical="top"/>
      <protection locked="0"/>
    </xf>
    <xf numFmtId="1" fontId="12" fillId="0" borderId="58" xfId="0" applyNumberFormat="1" applyFont="1" applyBorder="1" applyAlignment="1">
      <alignment horizontal="left" vertical="top"/>
    </xf>
    <xf numFmtId="0" fontId="9" fillId="0" borderId="58" xfId="0" applyFont="1" applyBorder="1"/>
    <xf numFmtId="0" fontId="2" fillId="0" borderId="58" xfId="0" applyFont="1" applyBorder="1" applyProtection="1">
      <protection locked="0"/>
    </xf>
    <xf numFmtId="3" fontId="12" fillId="0" borderId="58" xfId="0" applyNumberFormat="1" applyFont="1" applyBorder="1" applyAlignment="1" applyProtection="1">
      <alignment horizontal="left" vertical="top"/>
      <protection locked="0"/>
    </xf>
    <xf numFmtId="3" fontId="8" fillId="0" borderId="6" xfId="0" applyNumberFormat="1" applyFont="1" applyBorder="1"/>
    <xf numFmtId="0" fontId="8" fillId="0" borderId="59" xfId="0" applyFont="1" applyBorder="1"/>
    <xf numFmtId="0" fontId="0" fillId="0" borderId="60" xfId="0" applyBorder="1"/>
    <xf numFmtId="3" fontId="8" fillId="0" borderId="61" xfId="0" applyNumberFormat="1" applyFont="1" applyBorder="1"/>
    <xf numFmtId="0" fontId="0" fillId="0" borderId="25" xfId="0" applyBorder="1"/>
    <xf numFmtId="4" fontId="5" fillId="0" borderId="50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168" fontId="5" fillId="4" borderId="32" xfId="5" applyNumberFormat="1" applyFont="1" applyFill="1" applyBorder="1" applyAlignment="1" applyProtection="1">
      <alignment horizontal="center"/>
      <protection locked="0"/>
    </xf>
    <xf numFmtId="0" fontId="5" fillId="0" borderId="41" xfId="0" applyFont="1" applyBorder="1" applyAlignment="1">
      <alignment horizontal="left" vertical="top"/>
    </xf>
    <xf numFmtId="0" fontId="5" fillId="0" borderId="32" xfId="0" applyFont="1" applyBorder="1" applyAlignment="1" applyProtection="1">
      <alignment horizontal="left" vertical="top"/>
      <protection locked="0"/>
    </xf>
    <xf numFmtId="0" fontId="5" fillId="0" borderId="44" xfId="0" applyFont="1" applyBorder="1" applyAlignment="1">
      <alignment horizontal="left" vertical="top"/>
    </xf>
    <xf numFmtId="0" fontId="5" fillId="0" borderId="42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3" fontId="5" fillId="0" borderId="36" xfId="0" applyNumberFormat="1" applyFont="1" applyBorder="1" applyAlignment="1" applyProtection="1">
      <alignment horizontal="left" vertical="top"/>
      <protection locked="0"/>
    </xf>
    <xf numFmtId="0" fontId="5" fillId="0" borderId="45" xfId="0" applyFont="1" applyBorder="1" applyAlignment="1">
      <alignment horizontal="left" vertical="top"/>
    </xf>
    <xf numFmtId="1" fontId="5" fillId="0" borderId="43" xfId="0" quotePrefix="1" applyNumberFormat="1" applyFont="1" applyBorder="1" applyAlignment="1" applyProtection="1">
      <alignment horizontal="left" vertical="top"/>
      <protection locked="0"/>
    </xf>
    <xf numFmtId="1" fontId="5" fillId="0" borderId="40" xfId="0" applyNumberFormat="1" applyFont="1" applyBorder="1" applyAlignment="1">
      <alignment horizontal="left" vertical="top"/>
    </xf>
    <xf numFmtId="0" fontId="2" fillId="0" borderId="62" xfId="0" applyFont="1" applyBorder="1" applyProtection="1">
      <protection locked="0"/>
    </xf>
    <xf numFmtId="0" fontId="2" fillId="0" borderId="63" xfId="0" applyFont="1" applyBorder="1" applyProtection="1">
      <protection locked="0"/>
    </xf>
    <xf numFmtId="0" fontId="0" fillId="0" borderId="59" xfId="0" applyBorder="1"/>
    <xf numFmtId="0" fontId="2" fillId="0" borderId="13" xfId="0" applyFont="1" applyBorder="1"/>
    <xf numFmtId="0" fontId="0" fillId="0" borderId="28" xfId="0" applyBorder="1"/>
    <xf numFmtId="0" fontId="5" fillId="0" borderId="11" xfId="0" applyFont="1" applyBorder="1"/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13" xfId="0" applyBorder="1"/>
    <xf numFmtId="3" fontId="2" fillId="0" borderId="9" xfId="0" applyNumberFormat="1" applyFont="1" applyBorder="1"/>
    <xf numFmtId="0" fontId="8" fillId="0" borderId="28" xfId="0" applyFont="1" applyBorder="1"/>
    <xf numFmtId="3" fontId="2" fillId="0" borderId="11" xfId="0" applyNumberFormat="1" applyFont="1" applyBorder="1"/>
    <xf numFmtId="3" fontId="8" fillId="0" borderId="59" xfId="0" applyNumberFormat="1" applyFont="1" applyBorder="1"/>
    <xf numFmtId="0" fontId="8" fillId="0" borderId="7" xfId="0" applyFont="1" applyBorder="1"/>
    <xf numFmtId="1" fontId="8" fillId="0" borderId="6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2" xfId="0" applyBorder="1"/>
    <xf numFmtId="1" fontId="0" fillId="0" borderId="10" xfId="0" applyNumberFormat="1" applyBorder="1"/>
    <xf numFmtId="1" fontId="0" fillId="0" borderId="8" xfId="0" applyNumberFormat="1" applyBorder="1"/>
    <xf numFmtId="0" fontId="6" fillId="0" borderId="25" xfId="0" applyFont="1" applyBorder="1"/>
    <xf numFmtId="0" fontId="8" fillId="0" borderId="13" xfId="0" applyFont="1" applyBorder="1"/>
    <xf numFmtId="4" fontId="6" fillId="0" borderId="11" xfId="0" applyNumberFormat="1" applyFont="1" applyBorder="1"/>
    <xf numFmtId="0" fontId="6" fillId="0" borderId="2" xfId="0" applyFont="1" applyBorder="1"/>
    <xf numFmtId="0" fontId="6" fillId="0" borderId="9" xfId="0" applyFont="1" applyBorder="1"/>
    <xf numFmtId="3" fontId="9" fillId="0" borderId="13" xfId="0" applyNumberFormat="1" applyFont="1" applyBorder="1"/>
    <xf numFmtId="3" fontId="6" fillId="0" borderId="11" xfId="0" applyNumberFormat="1" applyFont="1" applyBorder="1"/>
    <xf numFmtId="3" fontId="9" fillId="0" borderId="2" xfId="0" applyNumberFormat="1" applyFont="1" applyBorder="1"/>
    <xf numFmtId="3" fontId="6" fillId="0" borderId="9" xfId="0" applyNumberFormat="1" applyFont="1" applyBorder="1"/>
    <xf numFmtId="3" fontId="8" fillId="0" borderId="2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1" fontId="8" fillId="0" borderId="28" xfId="0" applyNumberFormat="1" applyFont="1" applyBorder="1" applyAlignment="1">
      <alignment horizontal="center"/>
    </xf>
    <xf numFmtId="3" fontId="2" fillId="0" borderId="5" xfId="0" applyNumberFormat="1" applyFont="1" applyBorder="1"/>
    <xf numFmtId="0" fontId="5" fillId="0" borderId="37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64" xfId="0" applyFont="1" applyBorder="1" applyAlignment="1">
      <alignment horizontal="left" vertical="top"/>
    </xf>
    <xf numFmtId="4" fontId="5" fillId="0" borderId="29" xfId="0" applyNumberFormat="1" applyFont="1" applyBorder="1" applyAlignment="1">
      <alignment horizontal="center"/>
    </xf>
    <xf numFmtId="4" fontId="2" fillId="0" borderId="65" xfId="0" applyNumberFormat="1" applyFont="1" applyBorder="1" applyAlignment="1">
      <alignment horizontal="center"/>
    </xf>
    <xf numFmtId="0" fontId="9" fillId="0" borderId="47" xfId="0" applyFont="1" applyBorder="1"/>
    <xf numFmtId="0" fontId="5" fillId="0" borderId="47" xfId="0" applyFont="1" applyBorder="1" applyAlignment="1">
      <alignment horizontal="left" vertical="top"/>
    </xf>
    <xf numFmtId="0" fontId="5" fillId="0" borderId="42" xfId="0" applyFont="1" applyBorder="1" applyProtection="1">
      <protection locked="0"/>
    </xf>
    <xf numFmtId="0" fontId="5" fillId="0" borderId="62" xfId="0" applyFont="1" applyBorder="1" applyProtection="1">
      <protection locked="0"/>
    </xf>
    <xf numFmtId="0" fontId="5" fillId="0" borderId="46" xfId="0" applyFont="1" applyBorder="1" applyAlignment="1" applyProtection="1">
      <alignment vertical="top"/>
      <protection locked="0"/>
    </xf>
    <xf numFmtId="3" fontId="5" fillId="0" borderId="37" xfId="2" applyNumberFormat="1" applyFont="1" applyBorder="1" applyAlignment="1">
      <alignment vertical="center"/>
    </xf>
    <xf numFmtId="1" fontId="5" fillId="0" borderId="37" xfId="2" applyNumberFormat="1" applyFont="1" applyBorder="1" applyAlignment="1">
      <alignment vertical="center"/>
    </xf>
    <xf numFmtId="0" fontId="5" fillId="0" borderId="37" xfId="2" applyFont="1" applyBorder="1" applyAlignment="1">
      <alignment horizontal="center" vertical="center"/>
    </xf>
    <xf numFmtId="0" fontId="5" fillId="0" borderId="37" xfId="2" applyFont="1" applyBorder="1" applyAlignment="1">
      <alignment vertical="center"/>
    </xf>
    <xf numFmtId="1" fontId="5" fillId="0" borderId="37" xfId="2" applyNumberFormat="1" applyFont="1" applyBorder="1" applyAlignment="1">
      <alignment horizontal="center" vertical="center"/>
    </xf>
    <xf numFmtId="3" fontId="5" fillId="0" borderId="3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5" fillId="2" borderId="37" xfId="2" applyNumberFormat="1" applyFont="1" applyFill="1" applyBorder="1" applyAlignment="1">
      <alignment vertical="center"/>
    </xf>
    <xf numFmtId="3" fontId="2" fillId="0" borderId="37" xfId="2" applyNumberFormat="1" applyFont="1" applyBorder="1" applyAlignment="1">
      <alignment vertical="center"/>
    </xf>
    <xf numFmtId="4" fontId="5" fillId="0" borderId="25" xfId="2" applyNumberFormat="1" applyFont="1" applyBorder="1"/>
    <xf numFmtId="4" fontId="5" fillId="0" borderId="66" xfId="2" applyNumberFormat="1" applyFont="1" applyBorder="1"/>
    <xf numFmtId="3" fontId="2" fillId="0" borderId="25" xfId="2" applyNumberFormat="1" applyFont="1" applyBorder="1"/>
    <xf numFmtId="3" fontId="2" fillId="2" borderId="67" xfId="2" applyNumberFormat="1" applyFont="1" applyFill="1" applyBorder="1"/>
    <xf numFmtId="3" fontId="5" fillId="0" borderId="25" xfId="2" applyNumberFormat="1" applyFont="1" applyBorder="1"/>
    <xf numFmtId="3" fontId="2" fillId="2" borderId="68" xfId="2" applyNumberFormat="1" applyFont="1" applyFill="1" applyBorder="1"/>
    <xf numFmtId="3" fontId="2" fillId="2" borderId="8" xfId="2" applyNumberFormat="1" applyFont="1" applyFill="1" applyBorder="1"/>
    <xf numFmtId="3" fontId="2" fillId="2" borderId="26" xfId="2" applyNumberFormat="1" applyFont="1" applyFill="1" applyBorder="1"/>
    <xf numFmtId="4" fontId="5" fillId="0" borderId="37" xfId="2" applyNumberFormat="1" applyFont="1" applyBorder="1" applyAlignment="1">
      <alignment vertical="center"/>
    </xf>
    <xf numFmtId="0" fontId="5" fillId="0" borderId="25" xfId="2" applyFont="1" applyBorder="1"/>
    <xf numFmtId="2" fontId="5" fillId="0" borderId="25" xfId="2" applyNumberFormat="1" applyFont="1" applyBorder="1"/>
    <xf numFmtId="4" fontId="5" fillId="0" borderId="69" xfId="2" applyNumberFormat="1" applyFont="1" applyBorder="1"/>
    <xf numFmtId="3" fontId="5" fillId="0" borderId="70" xfId="2" applyNumberFormat="1" applyFont="1" applyBorder="1"/>
    <xf numFmtId="4" fontId="5" fillId="0" borderId="70" xfId="2" applyNumberFormat="1" applyFont="1" applyBorder="1"/>
    <xf numFmtId="4" fontId="5" fillId="0" borderId="71" xfId="2" applyNumberFormat="1" applyFont="1" applyBorder="1"/>
    <xf numFmtId="3" fontId="5" fillId="2" borderId="72" xfId="2" applyNumberFormat="1" applyFont="1" applyFill="1" applyBorder="1" applyAlignment="1">
      <alignment vertical="center"/>
    </xf>
    <xf numFmtId="0" fontId="5" fillId="0" borderId="25" xfId="2" applyFont="1" applyBorder="1" applyAlignment="1">
      <alignment vertical="center"/>
    </xf>
    <xf numFmtId="4" fontId="5" fillId="0" borderId="66" xfId="2" applyNumberFormat="1" applyFont="1" applyBorder="1" applyAlignment="1">
      <alignment vertical="center"/>
    </xf>
    <xf numFmtId="3" fontId="2" fillId="2" borderId="68" xfId="2" applyNumberFormat="1" applyFont="1" applyFill="1" applyBorder="1" applyAlignment="1">
      <alignment vertical="center"/>
    </xf>
    <xf numFmtId="2" fontId="5" fillId="0" borderId="25" xfId="2" applyNumberFormat="1" applyFont="1" applyBorder="1" applyAlignment="1">
      <alignment vertical="center"/>
    </xf>
    <xf numFmtId="3" fontId="2" fillId="2" borderId="8" xfId="2" applyNumberFormat="1" applyFont="1" applyFill="1" applyBorder="1" applyAlignment="1">
      <alignment vertical="center"/>
    </xf>
    <xf numFmtId="3" fontId="2" fillId="2" borderId="26" xfId="2" applyNumberFormat="1" applyFont="1" applyFill="1" applyBorder="1" applyAlignment="1">
      <alignment vertical="center"/>
    </xf>
    <xf numFmtId="3" fontId="2" fillId="2" borderId="38" xfId="2" applyNumberFormat="1" applyFont="1" applyFill="1" applyBorder="1" applyAlignment="1">
      <alignment vertical="center"/>
    </xf>
    <xf numFmtId="3" fontId="5" fillId="0" borderId="66" xfId="2" applyNumberFormat="1" applyFont="1" applyBorder="1"/>
    <xf numFmtId="3" fontId="5" fillId="0" borderId="66" xfId="2" applyNumberFormat="1" applyFont="1" applyBorder="1" applyAlignment="1">
      <alignment horizontal="right" vertical="center"/>
    </xf>
    <xf numFmtId="3" fontId="5" fillId="0" borderId="25" xfId="2" applyNumberFormat="1" applyFont="1" applyBorder="1" applyAlignment="1">
      <alignment vertical="center"/>
    </xf>
    <xf numFmtId="3" fontId="2" fillId="2" borderId="67" xfId="2" applyNumberFormat="1" applyFont="1" applyFill="1" applyBorder="1" applyAlignment="1">
      <alignment vertical="center"/>
    </xf>
    <xf numFmtId="3" fontId="5" fillId="0" borderId="66" xfId="2" applyNumberFormat="1" applyFont="1" applyBorder="1" applyAlignment="1">
      <alignment vertical="center"/>
    </xf>
    <xf numFmtId="3" fontId="2" fillId="2" borderId="73" xfId="2" applyNumberFormat="1" applyFont="1" applyFill="1" applyBorder="1" applyAlignment="1">
      <alignment vertical="center"/>
    </xf>
    <xf numFmtId="3" fontId="5" fillId="2" borderId="70" xfId="2" applyNumberFormat="1" applyFont="1" applyFill="1" applyBorder="1" applyAlignment="1">
      <alignment vertical="center"/>
    </xf>
    <xf numFmtId="3" fontId="2" fillId="4" borderId="74" xfId="2" applyNumberFormat="1" applyFont="1" applyFill="1" applyBorder="1" applyAlignment="1">
      <alignment vertical="center"/>
    </xf>
    <xf numFmtId="0" fontId="2" fillId="0" borderId="33" xfId="2" applyFont="1" applyBorder="1" applyAlignment="1">
      <alignment horizontal="left" vertical="center"/>
    </xf>
    <xf numFmtId="3" fontId="5" fillId="0" borderId="69" xfId="2" applyNumberFormat="1" applyFont="1" applyBorder="1" applyAlignment="1">
      <alignment vertical="center"/>
    </xf>
    <xf numFmtId="1" fontId="5" fillId="0" borderId="75" xfId="2" applyNumberFormat="1" applyFont="1" applyBorder="1" applyAlignment="1">
      <alignment vertical="center"/>
    </xf>
    <xf numFmtId="1" fontId="5" fillId="0" borderId="25" xfId="2" applyNumberFormat="1" applyFont="1" applyBorder="1" applyAlignment="1">
      <alignment vertical="center"/>
    </xf>
    <xf numFmtId="1" fontId="5" fillId="0" borderId="70" xfId="2" applyNumberFormat="1" applyFont="1" applyBorder="1" applyAlignment="1">
      <alignment vertical="center"/>
    </xf>
    <xf numFmtId="4" fontId="5" fillId="0" borderId="52" xfId="2" applyNumberFormat="1" applyFont="1" applyBorder="1"/>
    <xf numFmtId="3" fontId="5" fillId="0" borderId="76" xfId="2" applyNumberFormat="1" applyFont="1" applyBorder="1"/>
    <xf numFmtId="3" fontId="5" fillId="0" borderId="52" xfId="2" applyNumberFormat="1" applyFont="1" applyBorder="1"/>
    <xf numFmtId="3" fontId="2" fillId="0" borderId="19" xfId="2" applyNumberFormat="1" applyFont="1" applyBorder="1" applyAlignment="1">
      <alignment vertical="center"/>
    </xf>
    <xf numFmtId="3" fontId="2" fillId="0" borderId="25" xfId="2" applyNumberFormat="1" applyFont="1" applyBorder="1" applyAlignment="1">
      <alignment vertical="center"/>
    </xf>
    <xf numFmtId="3" fontId="5" fillId="0" borderId="52" xfId="2" applyNumberFormat="1" applyFont="1" applyBorder="1" applyAlignment="1">
      <alignment vertical="center"/>
    </xf>
    <xf numFmtId="3" fontId="2" fillId="0" borderId="52" xfId="2" applyNumberFormat="1" applyFont="1" applyBorder="1" applyAlignment="1">
      <alignment vertical="center"/>
    </xf>
    <xf numFmtId="3" fontId="5" fillId="0" borderId="19" xfId="2" applyNumberFormat="1" applyFont="1" applyBorder="1" applyAlignment="1">
      <alignment vertical="center"/>
    </xf>
    <xf numFmtId="3" fontId="5" fillId="2" borderId="19" xfId="2" applyNumberFormat="1" applyFont="1" applyFill="1" applyBorder="1" applyAlignment="1">
      <alignment vertical="center"/>
    </xf>
    <xf numFmtId="0" fontId="23" fillId="0" borderId="33" xfId="2" quotePrefix="1" applyFont="1" applyBorder="1" applyAlignment="1">
      <alignment horizontal="center" vertical="center"/>
    </xf>
    <xf numFmtId="0" fontId="23" fillId="0" borderId="37" xfId="2" applyFont="1" applyBorder="1" applyAlignment="1">
      <alignment vertical="center"/>
    </xf>
    <xf numFmtId="0" fontId="2" fillId="0" borderId="13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2" fillId="0" borderId="23" xfId="2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2" fillId="0" borderId="23" xfId="2" quotePrefix="1" applyFont="1" applyBorder="1" applyAlignment="1">
      <alignment horizontal="center"/>
    </xf>
    <xf numFmtId="0" fontId="2" fillId="0" borderId="13" xfId="2" quotePrefix="1" applyFont="1" applyBorder="1" applyAlignment="1">
      <alignment horizontal="center"/>
    </xf>
    <xf numFmtId="0" fontId="5" fillId="0" borderId="77" xfId="2" applyFont="1" applyBorder="1" applyAlignment="1">
      <alignment horizontal="center"/>
    </xf>
    <xf numFmtId="0" fontId="5" fillId="0" borderId="49" xfId="2" applyFont="1" applyBorder="1" applyAlignment="1">
      <alignment horizontal="center"/>
    </xf>
    <xf numFmtId="0" fontId="2" fillId="0" borderId="13" xfId="2" applyFont="1" applyBorder="1" applyAlignment="1">
      <alignment horizontal="center" vertical="center"/>
    </xf>
    <xf numFmtId="0" fontId="13" fillId="0" borderId="33" xfId="2" applyBorder="1" applyAlignment="1">
      <alignment horizontal="center" vertical="center"/>
    </xf>
    <xf numFmtId="0" fontId="13" fillId="0" borderId="13" xfId="2" applyBorder="1" applyAlignment="1">
      <alignment horizontal="center" vertical="center"/>
    </xf>
    <xf numFmtId="0" fontId="13" fillId="0" borderId="78" xfId="2" applyBorder="1" applyAlignment="1">
      <alignment horizontal="center" vertical="center"/>
    </xf>
    <xf numFmtId="0" fontId="13" fillId="0" borderId="48" xfId="2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26" fillId="0" borderId="33" xfId="2" applyFont="1" applyBorder="1" applyAlignment="1">
      <alignment horizontal="center" vertical="center"/>
    </xf>
    <xf numFmtId="0" fontId="23" fillId="0" borderId="79" xfId="2" quotePrefix="1" applyFont="1" applyBorder="1" applyAlignment="1">
      <alignment horizontal="center" vertical="center"/>
    </xf>
    <xf numFmtId="0" fontId="5" fillId="0" borderId="79" xfId="2" applyFont="1" applyBorder="1" applyAlignment="1">
      <alignment horizontal="center" vertical="center"/>
    </xf>
    <xf numFmtId="0" fontId="5" fillId="0" borderId="69" xfId="2" applyFont="1" applyBorder="1" applyAlignment="1">
      <alignment horizontal="center"/>
    </xf>
    <xf numFmtId="1" fontId="5" fillId="0" borderId="30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80" xfId="2" applyFont="1" applyBorder="1" applyAlignment="1">
      <alignment horizontal="center"/>
    </xf>
    <xf numFmtId="0" fontId="5" fillId="0" borderId="69" xfId="2" applyFont="1" applyBorder="1" applyAlignment="1">
      <alignment horizontal="center" vertical="center"/>
    </xf>
    <xf numFmtId="0" fontId="5" fillId="0" borderId="54" xfId="2" applyFont="1" applyBorder="1" applyAlignment="1">
      <alignment horizontal="center"/>
    </xf>
    <xf numFmtId="0" fontId="5" fillId="0" borderId="9" xfId="2" applyFont="1" applyBorder="1" applyAlignment="1">
      <alignment horizontal="center" vertical="center"/>
    </xf>
    <xf numFmtId="0" fontId="5" fillId="0" borderId="9" xfId="2" applyFont="1" applyBorder="1" applyAlignment="1">
      <alignment horizontal="center"/>
    </xf>
    <xf numFmtId="0" fontId="5" fillId="0" borderId="54" xfId="2" applyFont="1" applyBorder="1" applyAlignment="1">
      <alignment horizontal="center" vertical="center"/>
    </xf>
    <xf numFmtId="1" fontId="5" fillId="0" borderId="21" xfId="2" applyNumberFormat="1" applyFont="1" applyBorder="1" applyAlignment="1">
      <alignment horizontal="center" vertical="center"/>
    </xf>
    <xf numFmtId="1" fontId="5" fillId="0" borderId="1" xfId="2" applyNumberFormat="1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2" fillId="0" borderId="75" xfId="2" applyFont="1" applyBorder="1"/>
    <xf numFmtId="0" fontId="2" fillId="0" borderId="25" xfId="2" applyFont="1" applyBorder="1"/>
    <xf numFmtId="0" fontId="2" fillId="0" borderId="25" xfId="4" applyFont="1" applyBorder="1"/>
    <xf numFmtId="0" fontId="5" fillId="0" borderId="70" xfId="2" applyFont="1" applyBorder="1"/>
    <xf numFmtId="0" fontId="2" fillId="0" borderId="25" xfId="2" applyFont="1" applyBorder="1" applyAlignment="1">
      <alignment vertical="center"/>
    </xf>
    <xf numFmtId="0" fontId="5" fillId="0" borderId="52" xfId="2" applyFont="1" applyBorder="1"/>
    <xf numFmtId="0" fontId="5" fillId="0" borderId="52" xfId="2" applyFont="1" applyBorder="1" applyAlignment="1">
      <alignment vertical="center"/>
    </xf>
    <xf numFmtId="0" fontId="23" fillId="0" borderId="19" xfId="2" applyFont="1" applyBorder="1" applyAlignment="1">
      <alignment vertical="center"/>
    </xf>
    <xf numFmtId="0" fontId="23" fillId="0" borderId="70" xfId="2" applyFont="1" applyBorder="1" applyAlignment="1">
      <alignment vertical="center"/>
    </xf>
    <xf numFmtId="0" fontId="23" fillId="0" borderId="37" xfId="2" applyFont="1" applyBorder="1" applyAlignment="1">
      <alignment horizontal="left" vertical="center"/>
    </xf>
    <xf numFmtId="0" fontId="8" fillId="0" borderId="47" xfId="0" applyFont="1" applyBorder="1"/>
    <xf numFmtId="0" fontId="6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49" fontId="5" fillId="0" borderId="92" xfId="0" applyNumberFormat="1" applyFont="1" applyBorder="1" applyProtection="1">
      <protection locked="0"/>
    </xf>
    <xf numFmtId="0" fontId="29" fillId="0" borderId="0" xfId="0" applyFont="1"/>
    <xf numFmtId="0" fontId="5" fillId="0" borderId="92" xfId="0" applyFont="1" applyBorder="1" applyProtection="1">
      <protection locked="0"/>
    </xf>
    <xf numFmtId="0" fontId="5" fillId="0" borderId="9" xfId="2" applyFont="1" applyBorder="1"/>
    <xf numFmtId="0" fontId="2" fillId="0" borderId="78" xfId="2" applyFont="1" applyBorder="1" applyAlignment="1">
      <alignment horizontal="center"/>
    </xf>
    <xf numFmtId="0" fontId="5" fillId="0" borderId="92" xfId="2" applyFont="1" applyBorder="1" applyAlignment="1">
      <alignment horizontal="center"/>
    </xf>
    <xf numFmtId="0" fontId="28" fillId="0" borderId="0" xfId="2" applyFont="1" applyAlignment="1">
      <alignment horizontal="left" vertical="center"/>
    </xf>
    <xf numFmtId="0" fontId="6" fillId="0" borderId="0" xfId="0" applyFont="1"/>
    <xf numFmtId="0" fontId="0" fillId="6" borderId="33" xfId="0" applyFill="1" applyBorder="1"/>
    <xf numFmtId="0" fontId="0" fillId="6" borderId="81" xfId="0" applyFill="1" applyBorder="1"/>
    <xf numFmtId="0" fontId="0" fillId="6" borderId="30" xfId="0" applyFill="1" applyBorder="1"/>
    <xf numFmtId="0" fontId="0" fillId="3" borderId="84" xfId="0" applyFill="1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5" fillId="7" borderId="85" xfId="0" applyFont="1" applyFill="1" applyBorder="1"/>
    <xf numFmtId="0" fontId="5" fillId="7" borderId="47" xfId="0" applyFont="1" applyFill="1" applyBorder="1"/>
    <xf numFmtId="0" fontId="5" fillId="7" borderId="62" xfId="0" applyFont="1" applyFill="1" applyBorder="1"/>
    <xf numFmtId="0" fontId="2" fillId="0" borderId="86" xfId="0" applyFont="1" applyBorder="1" applyProtection="1">
      <protection locked="0"/>
    </xf>
    <xf numFmtId="0" fontId="2" fillId="0" borderId="87" xfId="0" applyFont="1" applyBorder="1" applyProtection="1">
      <protection locked="0"/>
    </xf>
    <xf numFmtId="0" fontId="2" fillId="0" borderId="45" xfId="0" applyFont="1" applyBorder="1" applyProtection="1">
      <protection locked="0"/>
    </xf>
    <xf numFmtId="0" fontId="27" fillId="0" borderId="88" xfId="0" applyFont="1" applyBorder="1" applyAlignment="1">
      <alignment horizontal="right"/>
    </xf>
    <xf numFmtId="0" fontId="10" fillId="0" borderId="2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4" fontId="0" fillId="0" borderId="32" xfId="0" applyNumberFormat="1" applyBorder="1" applyAlignment="1">
      <alignment horizontal="center"/>
    </xf>
    <xf numFmtId="4" fontId="0" fillId="0" borderId="31" xfId="0" applyNumberFormat="1" applyBorder="1" applyAlignment="1">
      <alignment horizontal="center"/>
    </xf>
    <xf numFmtId="0" fontId="9" fillId="0" borderId="41" xfId="0" applyFont="1" applyBorder="1"/>
    <xf numFmtId="0" fontId="9" fillId="0" borderId="42" xfId="0" applyFont="1" applyBorder="1"/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29" xfId="0" applyBorder="1" applyAlignment="1">
      <alignment horizontal="center"/>
    </xf>
    <xf numFmtId="4" fontId="5" fillId="0" borderId="44" xfId="0" applyNumberFormat="1" applyFon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0" fontId="0" fillId="0" borderId="32" xfId="0" applyBorder="1"/>
    <xf numFmtId="0" fontId="0" fillId="0" borderId="31" xfId="0" applyBorder="1"/>
    <xf numFmtId="0" fontId="0" fillId="0" borderId="46" xfId="0" applyBorder="1"/>
    <xf numFmtId="0" fontId="0" fillId="0" borderId="37" xfId="0" applyBorder="1"/>
    <xf numFmtId="0" fontId="9" fillId="0" borderId="40" xfId="0" applyFont="1" applyBorder="1"/>
    <xf numFmtId="0" fontId="9" fillId="0" borderId="43" xfId="0" applyFont="1" applyBorder="1"/>
    <xf numFmtId="0" fontId="2" fillId="3" borderId="89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40" xfId="0" applyFont="1" applyBorder="1"/>
    <xf numFmtId="0" fontId="9" fillId="0" borderId="34" xfId="0" applyFont="1" applyBorder="1"/>
    <xf numFmtId="0" fontId="9" fillId="0" borderId="46" xfId="0" applyFont="1" applyBorder="1"/>
    <xf numFmtId="0" fontId="9" fillId="0" borderId="29" xfId="0" applyFont="1" applyBorder="1"/>
    <xf numFmtId="0" fontId="9" fillId="0" borderId="37" xfId="0" applyFont="1" applyBorder="1"/>
    <xf numFmtId="0" fontId="27" fillId="0" borderId="88" xfId="0" applyFont="1" applyBorder="1" applyAlignment="1">
      <alignment horizontal="center"/>
    </xf>
    <xf numFmtId="0" fontId="2" fillId="3" borderId="9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91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91" xfId="0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4" fontId="2" fillId="3" borderId="91" xfId="0" applyNumberFormat="1" applyFont="1" applyFill="1" applyBorder="1" applyAlignment="1">
      <alignment vertical="center"/>
    </xf>
    <xf numFmtId="0" fontId="27" fillId="0" borderId="14" xfId="0" applyFont="1" applyBorder="1" applyAlignment="1">
      <alignment horizontal="right"/>
    </xf>
    <xf numFmtId="0" fontId="23" fillId="0" borderId="48" xfId="2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2" fontId="5" fillId="0" borderId="39" xfId="2" applyNumberFormat="1" applyFont="1" applyBorder="1" applyAlignment="1">
      <alignment horizontal="left" vertical="center"/>
    </xf>
    <xf numFmtId="2" fontId="5" fillId="0" borderId="21" xfId="2" applyNumberFormat="1" applyFont="1" applyBorder="1" applyAlignment="1">
      <alignment horizontal="left" vertical="center"/>
    </xf>
    <xf numFmtId="2" fontId="5" fillId="0" borderId="14" xfId="2" applyNumberFormat="1" applyFont="1" applyBorder="1" applyAlignment="1">
      <alignment horizontal="left" vertical="center"/>
    </xf>
    <xf numFmtId="2" fontId="5" fillId="0" borderId="50" xfId="2" applyNumberFormat="1" applyFont="1" applyBorder="1" applyAlignment="1">
      <alignment horizontal="left" vertical="center"/>
    </xf>
    <xf numFmtId="0" fontId="6" fillId="6" borderId="33" xfId="0" applyFont="1" applyFill="1" applyBorder="1" applyAlignment="1">
      <alignment vertical="top" wrapText="1"/>
    </xf>
    <xf numFmtId="0" fontId="0" fillId="6" borderId="81" xfId="0" applyFill="1" applyBorder="1"/>
    <xf numFmtId="0" fontId="0" fillId="6" borderId="30" xfId="0" applyFill="1" applyBorder="1"/>
    <xf numFmtId="0" fontId="2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/>
    <xf numFmtId="49" fontId="17" fillId="0" borderId="0" xfId="1" applyNumberFormat="1" applyFont="1" applyAlignment="1" applyProtection="1">
      <alignment vertical="top" wrapText="1"/>
    </xf>
  </cellXfs>
  <cellStyles count="7">
    <cellStyle name="Link" xfId="1" builtinId="8"/>
    <cellStyle name="Normal" xfId="0" builtinId="0"/>
    <cellStyle name="Normal 2" xfId="6" xr:uid="{CCDFBD8D-F11C-5248-84D0-91F9A24C7EFF}"/>
    <cellStyle name="Normal_KAHBBR08" xfId="2" xr:uid="{00000000-0005-0000-0000-000002000000}"/>
    <cellStyle name="Procent" xfId="3" builtinId="5"/>
    <cellStyle name="Terrændæk" xfId="4" xr:uid="{00000000-0005-0000-0000-000004000000}"/>
    <cellStyle name="Valuta" xfId="5" builtinId="4"/>
  </cellStyles>
  <dxfs count="1"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34</xdr:row>
      <xdr:rowOff>22860</xdr:rowOff>
    </xdr:from>
    <xdr:to>
      <xdr:col>11</xdr:col>
      <xdr:colOff>114300</xdr:colOff>
      <xdr:row>44</xdr:row>
      <xdr:rowOff>91440</xdr:rowOff>
    </xdr:to>
    <xdr:pic>
      <xdr:nvPicPr>
        <xdr:cNvPr id="12602" name="Billede 2">
          <a:extLst>
            <a:ext uri="{FF2B5EF4-FFF2-40B4-BE49-F238E27FC236}">
              <a16:creationId xmlns:a16="http://schemas.microsoft.com/office/drawing/2014/main" id="{6BB3F866-8F1F-4F2F-8869-7E38B3147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89"/>
        <a:stretch>
          <a:fillRect/>
        </a:stretch>
      </xdr:blipFill>
      <xdr:spPr bwMode="auto">
        <a:xfrm>
          <a:off x="457200" y="5951220"/>
          <a:ext cx="6362700" cy="174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266700</xdr:colOff>
      <xdr:row>19</xdr:row>
      <xdr:rowOff>7620</xdr:rowOff>
    </xdr:from>
    <xdr:to>
      <xdr:col>17</xdr:col>
      <xdr:colOff>419100</xdr:colOff>
      <xdr:row>30</xdr:row>
      <xdr:rowOff>76200</xdr:rowOff>
    </xdr:to>
    <xdr:pic>
      <xdr:nvPicPr>
        <xdr:cNvPr id="12603" name="Picture 32">
          <a:extLst>
            <a:ext uri="{FF2B5EF4-FFF2-40B4-BE49-F238E27FC236}">
              <a16:creationId xmlns:a16="http://schemas.microsoft.com/office/drawing/2014/main" id="{83FAE66A-B38E-42F4-920A-4D52530B1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250" t="17462" r="20187" b="66780"/>
        <a:stretch>
          <a:fillRect/>
        </a:stretch>
      </xdr:blipFill>
      <xdr:spPr bwMode="auto">
        <a:xfrm>
          <a:off x="3924300" y="3421380"/>
          <a:ext cx="6858000" cy="19126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oneCellAnchor>
    <xdr:from>
      <xdr:col>1</xdr:col>
      <xdr:colOff>24055</xdr:colOff>
      <xdr:row>14</xdr:row>
      <xdr:rowOff>76416</xdr:rowOff>
    </xdr:from>
    <xdr:ext cx="3649045" cy="447880"/>
    <xdr:sp macro="" textlink="">
      <xdr:nvSpPr>
        <xdr:cNvPr id="8199" name="Text Box 7">
          <a:extLst>
            <a:ext uri="{FF2B5EF4-FFF2-40B4-BE49-F238E27FC236}">
              <a16:creationId xmlns:a16="http://schemas.microsoft.com/office/drawing/2014/main" id="{DDD45855-F14D-4DD1-A9B3-CD9423522C0B}"/>
            </a:ext>
          </a:extLst>
        </xdr:cNvPr>
        <xdr:cNvSpPr txBox="1">
          <a:spLocks noChangeArrowheads="1"/>
        </xdr:cNvSpPr>
      </xdr:nvSpPr>
      <xdr:spPr bwMode="auto">
        <a:xfrm>
          <a:off x="698132" y="2665262"/>
          <a:ext cx="3649045" cy="447880"/>
        </a:xfrm>
        <a:prstGeom prst="rect">
          <a:avLst/>
        </a:prstGeom>
        <a:solidFill>
          <a:srgbClr val="FF9900"/>
        </a:solidFill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 opdelt inkl. fragt</a:t>
          </a:r>
        </a:p>
        <a:p>
          <a:pPr algn="ctr" rtl="0">
            <a:defRPr sz="1000"/>
          </a:pPr>
          <a:endParaRPr lang="da-DK"/>
        </a:p>
      </xdr:txBody>
    </xdr:sp>
    <xdr:clientData/>
  </xdr:oneCellAnchor>
  <xdr:twoCellAnchor>
    <xdr:from>
      <xdr:col>0</xdr:col>
      <xdr:colOff>457761</xdr:colOff>
      <xdr:row>28</xdr:row>
      <xdr:rowOff>103654</xdr:rowOff>
    </xdr:from>
    <xdr:to>
      <xdr:col>5</xdr:col>
      <xdr:colOff>122495</xdr:colOff>
      <xdr:row>31</xdr:row>
      <xdr:rowOff>113223</xdr:rowOff>
    </xdr:to>
    <xdr:sp macro="" textlink="">
      <xdr:nvSpPr>
        <xdr:cNvPr id="8221" name="AutoShape 29">
          <a:extLst>
            <a:ext uri="{FF2B5EF4-FFF2-40B4-BE49-F238E27FC236}">
              <a16:creationId xmlns:a16="http://schemas.microsoft.com/office/drawing/2014/main" id="{37DF8C45-524B-4E6F-B431-91B3E5B59642}"/>
            </a:ext>
          </a:extLst>
        </xdr:cNvPr>
        <xdr:cNvSpPr>
          <a:spLocks noChangeArrowheads="1"/>
        </xdr:cNvSpPr>
      </xdr:nvSpPr>
      <xdr:spPr bwMode="auto">
        <a:xfrm>
          <a:off x="572061" y="5087806"/>
          <a:ext cx="2628900" cy="530039"/>
        </a:xfrm>
        <a:prstGeom prst="wedgeRectCallout">
          <a:avLst>
            <a:gd name="adj1" fmla="val 61928"/>
            <a:gd name="adj2" fmla="val 248677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Fragt: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Dette ark indeholder desuden fragt.</a:t>
          </a:r>
          <a:endParaRPr lang="da-DK"/>
        </a:p>
      </xdr:txBody>
    </xdr:sp>
    <xdr:clientData/>
  </xdr:twoCellAnchor>
  <xdr:twoCellAnchor>
    <xdr:from>
      <xdr:col>1</xdr:col>
      <xdr:colOff>15240</xdr:colOff>
      <xdr:row>52</xdr:row>
      <xdr:rowOff>7620</xdr:rowOff>
    </xdr:from>
    <xdr:to>
      <xdr:col>18</xdr:col>
      <xdr:colOff>0</xdr:colOff>
      <xdr:row>64</xdr:row>
      <xdr:rowOff>121920</xdr:rowOff>
    </xdr:to>
    <xdr:pic>
      <xdr:nvPicPr>
        <xdr:cNvPr id="12606" name="Picture 1">
          <a:extLst>
            <a:ext uri="{FF2B5EF4-FFF2-40B4-BE49-F238E27FC236}">
              <a16:creationId xmlns:a16="http://schemas.microsoft.com/office/drawing/2014/main" id="{4920C2CB-4901-4D4B-867C-E730D6A3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t="12096" r="7562" b="63033"/>
        <a:stretch>
          <a:fillRect/>
        </a:stretch>
      </xdr:blipFill>
      <xdr:spPr bwMode="auto">
        <a:xfrm>
          <a:off x="624840" y="8862060"/>
          <a:ext cx="10347960" cy="2125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1</xdr:col>
      <xdr:colOff>29916</xdr:colOff>
      <xdr:row>18</xdr:row>
      <xdr:rowOff>93681</xdr:rowOff>
    </xdr:from>
    <xdr:to>
      <xdr:col>5</xdr:col>
      <xdr:colOff>388151</xdr:colOff>
      <xdr:row>23</xdr:row>
      <xdr:rowOff>31525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E8BB1336-E17E-46A7-8DBF-17249F6F91F5}"/>
            </a:ext>
          </a:extLst>
        </xdr:cNvPr>
        <xdr:cNvSpPr>
          <a:spLocks noChangeArrowheads="1"/>
        </xdr:cNvSpPr>
      </xdr:nvSpPr>
      <xdr:spPr bwMode="auto">
        <a:xfrm>
          <a:off x="618561" y="3370729"/>
          <a:ext cx="2895603" cy="789534"/>
        </a:xfrm>
        <a:prstGeom prst="wedgeRectCallout">
          <a:avLst>
            <a:gd name="adj1" fmla="val 70167"/>
            <a:gd name="adj2" fmla="val 67303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Priskalk sættes ind her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ved at trykke CTRL+V. </a:t>
          </a:r>
        </a:p>
        <a:p>
          <a:pPr algn="l" rtl="0">
            <a:defRPr sz="1000"/>
          </a:pPr>
          <a:endParaRPr lang="da-DK"/>
        </a:p>
      </xdr:txBody>
    </xdr:sp>
    <xdr:clientData/>
  </xdr:twoCellAnchor>
  <xdr:twoCellAnchor>
    <xdr:from>
      <xdr:col>11</xdr:col>
      <xdr:colOff>353643</xdr:colOff>
      <xdr:row>33</xdr:row>
      <xdr:rowOff>14747</xdr:rowOff>
    </xdr:from>
    <xdr:to>
      <xdr:col>17</xdr:col>
      <xdr:colOff>476840</xdr:colOff>
      <xdr:row>44</xdr:row>
      <xdr:rowOff>97248</xdr:rowOff>
    </xdr:to>
    <xdr:sp macro="" textlink="">
      <xdr:nvSpPr>
        <xdr:cNvPr id="23" name="AutoShape 5">
          <a:extLst>
            <a:ext uri="{FF2B5EF4-FFF2-40B4-BE49-F238E27FC236}">
              <a16:creationId xmlns:a16="http://schemas.microsoft.com/office/drawing/2014/main" id="{2D0B305B-3B9B-4829-9787-E2B7654FA62C}"/>
            </a:ext>
          </a:extLst>
        </xdr:cNvPr>
        <xdr:cNvSpPr>
          <a:spLocks noChangeArrowheads="1"/>
        </xdr:cNvSpPr>
      </xdr:nvSpPr>
      <xdr:spPr bwMode="auto">
        <a:xfrm>
          <a:off x="7137348" y="5825781"/>
          <a:ext cx="3826487" cy="1969436"/>
        </a:xfrm>
        <a:prstGeom prst="wedgeRectCallout">
          <a:avLst>
            <a:gd name="adj1" fmla="val -66217"/>
            <a:gd name="adj2" fmla="val -11191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Hvis du vil afvige fra Prisdatas lønninger og bruge din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egen timesats, skal du skrive lønnen her.  </a:t>
          </a:r>
        </a:p>
        <a:p>
          <a:pPr algn="l" rtl="0">
            <a:defRPr sz="1000"/>
          </a:pPr>
          <a:endParaRPr lang="da-DK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Prisdatas løn, fragt, materialer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eller leje skal du skrive her.</a:t>
          </a:r>
        </a:p>
        <a:p>
          <a:pPr algn="l" rtl="0">
            <a:defRPr sz="1000"/>
          </a:pPr>
          <a:endParaRPr lang="da-DK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da-DK"/>
        </a:p>
      </xdr:txBody>
    </xdr:sp>
    <xdr:clientData/>
  </xdr:twoCellAnchor>
  <xdr:twoCellAnchor>
    <xdr:from>
      <xdr:col>11</xdr:col>
      <xdr:colOff>152801</xdr:colOff>
      <xdr:row>48</xdr:row>
      <xdr:rowOff>91710</xdr:rowOff>
    </xdr:from>
    <xdr:to>
      <xdr:col>17</xdr:col>
      <xdr:colOff>453684</xdr:colOff>
      <xdr:row>52</xdr:row>
      <xdr:rowOff>84155</xdr:rowOff>
    </xdr:to>
    <xdr:sp macro="" textlink="">
      <xdr:nvSpPr>
        <xdr:cNvPr id="24" name="AutoShape 6">
          <a:extLst>
            <a:ext uri="{FF2B5EF4-FFF2-40B4-BE49-F238E27FC236}">
              <a16:creationId xmlns:a16="http://schemas.microsoft.com/office/drawing/2014/main" id="{DED62C94-DB71-4494-A360-B217CF8BC5ED}"/>
            </a:ext>
          </a:extLst>
        </xdr:cNvPr>
        <xdr:cNvSpPr>
          <a:spLocks noChangeArrowheads="1"/>
        </xdr:cNvSpPr>
      </xdr:nvSpPr>
      <xdr:spPr bwMode="auto">
        <a:xfrm>
          <a:off x="6896501" y="8383279"/>
          <a:ext cx="4034677" cy="681317"/>
        </a:xfrm>
        <a:prstGeom prst="wedgeRectCallout">
          <a:avLst>
            <a:gd name="adj1" fmla="val -40871"/>
            <a:gd name="adj2" fmla="val 219350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Priskalk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oneCellAnchor>
    <xdr:from>
      <xdr:col>0</xdr:col>
      <xdr:colOff>480640</xdr:colOff>
      <xdr:row>49</xdr:row>
      <xdr:rowOff>27837</xdr:rowOff>
    </xdr:from>
    <xdr:ext cx="2959476" cy="316048"/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C655AAD9-7014-42BD-9B77-28A444E38AE9}"/>
            </a:ext>
          </a:extLst>
        </xdr:cNvPr>
        <xdr:cNvSpPr txBox="1">
          <a:spLocks noChangeArrowheads="1"/>
        </xdr:cNvSpPr>
      </xdr:nvSpPr>
      <xdr:spPr bwMode="auto">
        <a:xfrm>
          <a:off x="604465" y="9322332"/>
          <a:ext cx="2936593" cy="305853"/>
        </a:xfrm>
        <a:prstGeom prst="rect">
          <a:avLst/>
        </a:prstGeom>
        <a:solidFill>
          <a:srgbClr val="FF9900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7432" rIns="27432" bIns="27432" anchor="ctr" upright="1">
          <a:spAutoFit/>
        </a:bodyPr>
        <a:lstStyle/>
        <a:p>
          <a:pPr algn="ctr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 summeret inkl. fragt</a:t>
          </a:r>
          <a:endParaRPr lang="da-DK"/>
        </a:p>
      </xdr:txBody>
    </xdr:sp>
    <xdr:clientData/>
  </xdr:oneCellAnchor>
  <xdr:twoCellAnchor>
    <xdr:from>
      <xdr:col>1</xdr:col>
      <xdr:colOff>7327</xdr:colOff>
      <xdr:row>66</xdr:row>
      <xdr:rowOff>58512</xdr:rowOff>
    </xdr:from>
    <xdr:to>
      <xdr:col>7</xdr:col>
      <xdr:colOff>520212</xdr:colOff>
      <xdr:row>72</xdr:row>
      <xdr:rowOff>109131</xdr:rowOff>
    </xdr:to>
    <xdr:sp macro="" textlink="">
      <xdr:nvSpPr>
        <xdr:cNvPr id="27" name="AutoShape 9">
          <a:extLst>
            <a:ext uri="{FF2B5EF4-FFF2-40B4-BE49-F238E27FC236}">
              <a16:creationId xmlns:a16="http://schemas.microsoft.com/office/drawing/2014/main" id="{C529A2BB-B20A-4DBB-9E8D-CFCA9F7B012F}"/>
            </a:ext>
          </a:extLst>
        </xdr:cNvPr>
        <xdr:cNvSpPr>
          <a:spLocks noChangeArrowheads="1"/>
        </xdr:cNvSpPr>
      </xdr:nvSpPr>
      <xdr:spPr bwMode="auto">
        <a:xfrm>
          <a:off x="600808" y="10938993"/>
          <a:ext cx="4073769" cy="1017773"/>
        </a:xfrm>
        <a:prstGeom prst="wedgeRectCallout">
          <a:avLst>
            <a:gd name="adj1" fmla="val 89134"/>
            <a:gd name="adj2" fmla="val -84713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Regulering: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Ønsker du at regulere det enkelte punkt skal du skrive her.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100% svarer til priserne i Molio Prisdata.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90% svarer til 10% rabat og </a:t>
          </a:r>
        </a:p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120% til et tillæg på 20%.</a:t>
          </a:r>
          <a:endParaRPr lang="da-DK"/>
        </a:p>
      </xdr:txBody>
    </xdr:sp>
    <xdr:clientData/>
  </xdr:twoCellAnchor>
  <xdr:twoCellAnchor>
    <xdr:from>
      <xdr:col>1</xdr:col>
      <xdr:colOff>60960</xdr:colOff>
      <xdr:row>95</xdr:row>
      <xdr:rowOff>7620</xdr:rowOff>
    </xdr:from>
    <xdr:to>
      <xdr:col>11</xdr:col>
      <xdr:colOff>68580</xdr:colOff>
      <xdr:row>111</xdr:row>
      <xdr:rowOff>114300</xdr:rowOff>
    </xdr:to>
    <xdr:pic>
      <xdr:nvPicPr>
        <xdr:cNvPr id="12612" name="Picture 22">
          <a:extLst>
            <a:ext uri="{FF2B5EF4-FFF2-40B4-BE49-F238E27FC236}">
              <a16:creationId xmlns:a16="http://schemas.microsoft.com/office/drawing/2014/main" id="{DCC9E5F0-475A-43BB-96BF-C5188032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3" t="45316" r="52188" b="26608"/>
        <a:stretch>
          <a:fillRect/>
        </a:stretch>
      </xdr:blipFill>
      <xdr:spPr bwMode="auto">
        <a:xfrm>
          <a:off x="670560" y="15986760"/>
          <a:ext cx="6103620" cy="27889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twoCellAnchor>
    <xdr:from>
      <xdr:col>7</xdr:col>
      <xdr:colOff>434340</xdr:colOff>
      <xdr:row>76</xdr:row>
      <xdr:rowOff>68580</xdr:rowOff>
    </xdr:from>
    <xdr:to>
      <xdr:col>17</xdr:col>
      <xdr:colOff>419100</xdr:colOff>
      <xdr:row>93</xdr:row>
      <xdr:rowOff>53340</xdr:rowOff>
    </xdr:to>
    <xdr:pic>
      <xdr:nvPicPr>
        <xdr:cNvPr id="12613" name="Picture 23">
          <a:extLst>
            <a:ext uri="{FF2B5EF4-FFF2-40B4-BE49-F238E27FC236}">
              <a16:creationId xmlns:a16="http://schemas.microsoft.com/office/drawing/2014/main" id="{2FFED966-6046-4D6F-80F1-926C6568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5" t="15417" r="52251" b="56339"/>
        <a:stretch>
          <a:fillRect/>
        </a:stretch>
      </xdr:blipFill>
      <xdr:spPr bwMode="auto">
        <a:xfrm>
          <a:off x="4701540" y="12862560"/>
          <a:ext cx="6080760" cy="2834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pic>
    <xdr:clientData/>
  </xdr:twoCellAnchor>
  <xdr:oneCellAnchor>
    <xdr:from>
      <xdr:col>1</xdr:col>
      <xdr:colOff>1147</xdr:colOff>
      <xdr:row>76</xdr:row>
      <xdr:rowOff>19850</xdr:rowOff>
    </xdr:from>
    <xdr:ext cx="2101080" cy="305853"/>
    <xdr:sp macro="" textlink="">
      <xdr:nvSpPr>
        <xdr:cNvPr id="32" name="Text Box 24">
          <a:extLst>
            <a:ext uri="{FF2B5EF4-FFF2-40B4-BE49-F238E27FC236}">
              <a16:creationId xmlns:a16="http://schemas.microsoft.com/office/drawing/2014/main" id="{0E9F1CF1-FADA-4193-947C-10C87F9277CB}"/>
            </a:ext>
          </a:extLst>
        </xdr:cNvPr>
        <xdr:cNvSpPr txBox="1">
          <a:spLocks noChangeArrowheads="1"/>
        </xdr:cNvSpPr>
      </xdr:nvSpPr>
      <xdr:spPr bwMode="auto">
        <a:xfrm>
          <a:off x="606265" y="12861791"/>
          <a:ext cx="2101080" cy="305853"/>
        </a:xfrm>
        <a:prstGeom prst="rect">
          <a:avLst/>
        </a:prstGeom>
        <a:solidFill>
          <a:srgbClr val="FF99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27432" tIns="27432" rIns="27432" bIns="27432" anchor="ctr" upright="1">
          <a:spAutoFit/>
        </a:bodyPr>
        <a:lstStyle/>
        <a:p>
          <a:pPr algn="l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Overslagskalkulation</a:t>
          </a:r>
          <a:endParaRPr lang="da-DK"/>
        </a:p>
      </xdr:txBody>
    </xdr:sp>
    <xdr:clientData/>
  </xdr:oneCellAnchor>
  <xdr:twoCellAnchor>
    <xdr:from>
      <xdr:col>1</xdr:col>
      <xdr:colOff>17256</xdr:colOff>
      <xdr:row>78</xdr:row>
      <xdr:rowOff>110490</xdr:rowOff>
    </xdr:from>
    <xdr:to>
      <xdr:col>7</xdr:col>
      <xdr:colOff>51899</xdr:colOff>
      <xdr:row>83</xdr:row>
      <xdr:rowOff>38514</xdr:rowOff>
    </xdr:to>
    <xdr:sp macro="" textlink="">
      <xdr:nvSpPr>
        <xdr:cNvPr id="33" name="AutoShape 25">
          <a:extLst>
            <a:ext uri="{FF2B5EF4-FFF2-40B4-BE49-F238E27FC236}">
              <a16:creationId xmlns:a16="http://schemas.microsoft.com/office/drawing/2014/main" id="{EBE4B3C8-4190-4302-9B41-8FD009B3E9BF}"/>
            </a:ext>
          </a:extLst>
        </xdr:cNvPr>
        <xdr:cNvSpPr>
          <a:spLocks noChangeArrowheads="1"/>
        </xdr:cNvSpPr>
      </xdr:nvSpPr>
      <xdr:spPr bwMode="auto">
        <a:xfrm>
          <a:off x="610737" y="12837355"/>
          <a:ext cx="3595527" cy="733986"/>
        </a:xfrm>
        <a:prstGeom prst="wedgeRectCallout">
          <a:avLst>
            <a:gd name="adj1" fmla="val 68961"/>
            <a:gd name="adj2" fmla="val 118466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Kom i gang: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Data fra Priskalk sættes ind her ved at trykke 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CTRL+V.</a:t>
          </a:r>
          <a:endParaRPr lang="da-DK"/>
        </a:p>
      </xdr:txBody>
    </xdr:sp>
    <xdr:clientData/>
  </xdr:twoCellAnchor>
  <xdr:twoCellAnchor>
    <xdr:from>
      <xdr:col>11</xdr:col>
      <xdr:colOff>323164</xdr:colOff>
      <xdr:row>94</xdr:row>
      <xdr:rowOff>93490</xdr:rowOff>
    </xdr:from>
    <xdr:to>
      <xdr:col>16</xdr:col>
      <xdr:colOff>170792</xdr:colOff>
      <xdr:row>98</xdr:row>
      <xdr:rowOff>41575</xdr:rowOff>
    </xdr:to>
    <xdr:sp macro="" textlink="">
      <xdr:nvSpPr>
        <xdr:cNvPr id="34" name="AutoShape 26">
          <a:extLst>
            <a:ext uri="{FF2B5EF4-FFF2-40B4-BE49-F238E27FC236}">
              <a16:creationId xmlns:a16="http://schemas.microsoft.com/office/drawing/2014/main" id="{453F75D6-0508-4486-BD5D-C310557D2299}"/>
            </a:ext>
          </a:extLst>
        </xdr:cNvPr>
        <xdr:cNvSpPr>
          <a:spLocks noChangeArrowheads="1"/>
        </xdr:cNvSpPr>
      </xdr:nvSpPr>
      <xdr:spPr bwMode="auto">
        <a:xfrm>
          <a:off x="7099249" y="16151519"/>
          <a:ext cx="2876550" cy="596896"/>
        </a:xfrm>
        <a:prstGeom prst="wedgeRectCallout">
          <a:avLst>
            <a:gd name="adj1" fmla="val -132174"/>
            <a:gd name="adj2" fmla="val 34843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Omkostninger: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Du kan tilføje egne satser sidst i arket.</a:t>
          </a:r>
          <a:endParaRPr lang="da-DK"/>
        </a:p>
      </xdr:txBody>
    </xdr:sp>
    <xdr:clientData/>
  </xdr:twoCellAnchor>
  <xdr:twoCellAnchor>
    <xdr:from>
      <xdr:col>12</xdr:col>
      <xdr:colOff>13160</xdr:colOff>
      <xdr:row>4</xdr:row>
      <xdr:rowOff>116750</xdr:rowOff>
    </xdr:from>
    <xdr:to>
      <xdr:col>17</xdr:col>
      <xdr:colOff>424962</xdr:colOff>
      <xdr:row>8</xdr:row>
      <xdr:rowOff>161193</xdr:rowOff>
    </xdr:to>
    <xdr:sp macro="" textlink="">
      <xdr:nvSpPr>
        <xdr:cNvPr id="35" name="AutoShape 4">
          <a:extLst>
            <a:ext uri="{FF2B5EF4-FFF2-40B4-BE49-F238E27FC236}">
              <a16:creationId xmlns:a16="http://schemas.microsoft.com/office/drawing/2014/main" id="{8FFDDF28-AD4D-4DF5-B10B-81D739691BA6}"/>
            </a:ext>
          </a:extLst>
        </xdr:cNvPr>
        <xdr:cNvSpPr>
          <a:spLocks noChangeArrowheads="1"/>
        </xdr:cNvSpPr>
      </xdr:nvSpPr>
      <xdr:spPr bwMode="auto">
        <a:xfrm>
          <a:off x="7134929" y="856769"/>
          <a:ext cx="3379206" cy="747828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Note:</a:t>
          </a:r>
          <a:endParaRPr lang="da-DK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Hvis du indsætter flere rækker,</a:t>
          </a: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skal du huske at </a:t>
          </a:r>
        </a:p>
        <a:p>
          <a:pPr algn="l" rtl="0"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kontrollere om formlerne følger med.</a:t>
          </a:r>
        </a:p>
        <a:p>
          <a:pPr algn="l" rtl="0"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6386</xdr:colOff>
      <xdr:row>0</xdr:row>
      <xdr:rowOff>67491</xdr:rowOff>
    </xdr:from>
    <xdr:to>
      <xdr:col>11</xdr:col>
      <xdr:colOff>102577</xdr:colOff>
      <xdr:row>11</xdr:row>
      <xdr:rowOff>104017</xdr:rowOff>
    </xdr:to>
    <xdr:sp macro="" textlink="">
      <xdr:nvSpPr>
        <xdr:cNvPr id="36" name="AutoShape 4">
          <a:extLst>
            <a:ext uri="{FF2B5EF4-FFF2-40B4-BE49-F238E27FC236}">
              <a16:creationId xmlns:a16="http://schemas.microsoft.com/office/drawing/2014/main" id="{4BAA269E-9CB3-46AE-9362-6B390563C9DF}"/>
            </a:ext>
          </a:extLst>
        </xdr:cNvPr>
        <xdr:cNvSpPr>
          <a:spLocks noChangeArrowheads="1"/>
        </xdr:cNvSpPr>
      </xdr:nvSpPr>
      <xdr:spPr bwMode="auto">
        <a:xfrm>
          <a:off x="599867" y="67491"/>
          <a:ext cx="6030998" cy="2088064"/>
        </a:xfrm>
        <a:prstGeom prst="wedgeRectCallout">
          <a:avLst>
            <a:gd name="adj1" fmla="val -25078"/>
            <a:gd name="adj2" fmla="val 47002"/>
          </a:avLst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Vejledning i brug af Molio Prisdatas skabeloner:</a:t>
          </a:r>
          <a:endParaRPr lang="da-DK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Skabelonerne kan bruges i forbindelse med kalkulationer med Molios digitale prisbøger.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Seneste version kan hentes på </a:t>
          </a:r>
          <a:r>
            <a:rPr lang="da-DK" sz="1200" u="sng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molio.dk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Med venlig hilsen</a:t>
          </a:r>
        </a:p>
        <a:p>
          <a:pPr algn="l" rtl="0">
            <a:lnSpc>
              <a:spcPts val="1300"/>
            </a:lnSpc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500"/>
            </a:lnSpc>
            <a:defRPr sz="1000"/>
          </a:pPr>
          <a:r>
            <a:rPr lang="da-DK" sz="1400" b="1">
              <a:latin typeface="Arial" panose="020B0604020202020204" pitchFamily="34" charset="0"/>
              <a:cs typeface="Arial" panose="020B0604020202020204" pitchFamily="34" charset="0"/>
            </a:rPr>
            <a:t> Molio Prisdata</a:t>
          </a:r>
        </a:p>
        <a:p>
          <a:pPr algn="l" rtl="0">
            <a:lnSpc>
              <a:spcPts val="1300"/>
            </a:lnSpc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Lyskær 1</a:t>
          </a:r>
        </a:p>
        <a:p>
          <a:pPr algn="l" rtl="0">
            <a:defRPr sz="1000"/>
          </a:pPr>
          <a:r>
            <a:rPr lang="da-DK" sz="1200">
              <a:latin typeface="Arial" panose="020B0604020202020204" pitchFamily="34" charset="0"/>
              <a:cs typeface="Arial" panose="020B0604020202020204" pitchFamily="34" charset="0"/>
            </a:rPr>
            <a:t> 2730 Herlev </a:t>
          </a:r>
        </a:p>
        <a:p>
          <a:pPr algn="l" rtl="0">
            <a:defRPr sz="1000"/>
          </a:pPr>
          <a:endParaRPr lang="da-DK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44"/>
  <sheetViews>
    <sheetView showZeros="0" tabSelected="1" zoomScale="65" zoomScaleNormal="65" zoomScaleSheetLayoutView="85" workbookViewId="0">
      <pane ySplit="7" topLeftCell="A8" activePane="bottomLeft" state="frozen"/>
      <selection activeCell="S35" sqref="S35"/>
      <selection pane="bottomLeft" activeCell="T9" sqref="T9"/>
    </sheetView>
  </sheetViews>
  <sheetFormatPr defaultColWidth="9.140625" defaultRowHeight="17.25" customHeight="1" x14ac:dyDescent="0.2"/>
  <cols>
    <col min="1" max="1" width="1.7109375" customWidth="1"/>
    <col min="2" max="2" width="5.7109375" customWidth="1"/>
    <col min="3" max="3" width="12.7109375" customWidth="1"/>
    <col min="4" max="4" width="55.7109375" customWidth="1"/>
    <col min="5" max="5" width="6.85546875" customWidth="1"/>
    <col min="6" max="6" width="8.85546875" customWidth="1"/>
    <col min="7" max="7" width="10.7109375" customWidth="1"/>
    <col min="8" max="8" width="15.7109375" customWidth="1"/>
    <col min="9" max="9" width="10.7109375" customWidth="1"/>
    <col min="10" max="10" width="15.7109375" customWidth="1"/>
    <col min="11" max="11" width="10.7109375" customWidth="1"/>
    <col min="12" max="12" width="15.7109375" customWidth="1"/>
    <col min="13" max="13" width="10.7109375" customWidth="1"/>
    <col min="14" max="14" width="15.7109375" customWidth="1"/>
    <col min="15" max="15" width="10.7109375" customWidth="1"/>
    <col min="16" max="16" width="15.7109375" style="22" customWidth="1"/>
    <col min="17" max="17" width="10.7109375" style="22" customWidth="1"/>
    <col min="18" max="18" width="15.7109375" style="3" customWidth="1"/>
    <col min="19" max="19" width="1.7109375" customWidth="1"/>
    <col min="20" max="20" width="18.42578125" bestFit="1" customWidth="1"/>
    <col min="21" max="21" width="55.7109375" customWidth="1"/>
    <col min="22" max="28" width="10.7109375" customWidth="1"/>
  </cols>
  <sheetData>
    <row r="1" spans="2:29" ht="5.0999999999999996" customHeight="1" thickBot="1" x14ac:dyDescent="0.25">
      <c r="N1" s="22"/>
      <c r="O1" s="22"/>
      <c r="P1" s="3"/>
      <c r="Q1"/>
      <c r="R1"/>
    </row>
    <row r="2" spans="2:29" ht="21" customHeight="1" thickBot="1" x14ac:dyDescent="0.3">
      <c r="E2" s="337" t="s">
        <v>253</v>
      </c>
      <c r="F2" s="338"/>
      <c r="G2" s="338"/>
      <c r="H2" s="338"/>
      <c r="I2" s="338"/>
      <c r="J2" s="338"/>
      <c r="K2" s="338"/>
      <c r="L2" s="339"/>
      <c r="N2" s="346" t="s">
        <v>248</v>
      </c>
      <c r="O2" s="346"/>
      <c r="P2" s="346"/>
      <c r="Q2" s="346"/>
      <c r="R2" s="346"/>
    </row>
    <row r="3" spans="2:29" ht="22.5" customHeight="1" x14ac:dyDescent="0.25">
      <c r="B3" s="354" t="s">
        <v>12</v>
      </c>
      <c r="C3" s="355"/>
      <c r="D3" s="183"/>
      <c r="E3" s="340"/>
      <c r="F3" s="341"/>
      <c r="G3" s="341"/>
      <c r="H3" s="342"/>
      <c r="I3" s="126" t="s">
        <v>218</v>
      </c>
      <c r="J3" s="173"/>
      <c r="K3" s="129" t="s">
        <v>60</v>
      </c>
      <c r="L3" s="127">
        <v>1</v>
      </c>
      <c r="M3" s="174" t="s">
        <v>14</v>
      </c>
      <c r="N3" s="175"/>
      <c r="O3" s="176" t="s">
        <v>239</v>
      </c>
      <c r="P3" s="177"/>
      <c r="Q3" s="174" t="s">
        <v>18</v>
      </c>
      <c r="R3" s="175"/>
      <c r="T3" s="327" t="s">
        <v>247</v>
      </c>
    </row>
    <row r="4" spans="2:29" ht="22.5" customHeight="1" thickBot="1" x14ac:dyDescent="0.3">
      <c r="B4" s="366" t="s">
        <v>13</v>
      </c>
      <c r="C4" s="367"/>
      <c r="D4" s="184"/>
      <c r="E4" s="343" t="s">
        <v>11</v>
      </c>
      <c r="F4" s="344"/>
      <c r="G4" s="345"/>
      <c r="H4" s="121">
        <v>1</v>
      </c>
      <c r="I4" s="122" t="s">
        <v>61</v>
      </c>
      <c r="J4" s="121">
        <v>1</v>
      </c>
      <c r="K4" s="130" t="s">
        <v>26</v>
      </c>
      <c r="L4" s="128">
        <v>1</v>
      </c>
      <c r="M4" s="178" t="s">
        <v>15</v>
      </c>
      <c r="N4" s="179"/>
      <c r="O4" s="180" t="s">
        <v>16</v>
      </c>
      <c r="P4" s="181"/>
      <c r="Q4" s="182" t="s">
        <v>17</v>
      </c>
      <c r="R4" s="179"/>
    </row>
    <row r="5" spans="2:29" ht="22.5" customHeight="1" thickBot="1" x14ac:dyDescent="0.3">
      <c r="B5" s="163"/>
      <c r="C5" s="163"/>
      <c r="D5" s="164"/>
      <c r="E5" s="164"/>
      <c r="F5" s="164"/>
      <c r="G5" s="164"/>
      <c r="H5" s="158"/>
      <c r="I5" s="159"/>
      <c r="J5" s="158"/>
      <c r="K5" s="159"/>
      <c r="L5" s="158"/>
      <c r="M5" s="160"/>
      <c r="N5" s="165"/>
      <c r="O5" s="160"/>
      <c r="P5" s="161"/>
      <c r="Q5" s="162"/>
      <c r="R5" s="165"/>
    </row>
    <row r="6" spans="2:29" s="67" customFormat="1" ht="15.95" customHeight="1" x14ac:dyDescent="0.2">
      <c r="B6" s="358" t="s">
        <v>22</v>
      </c>
      <c r="C6" s="364" t="s">
        <v>252</v>
      </c>
      <c r="D6" s="362" t="s">
        <v>219</v>
      </c>
      <c r="E6" s="360" t="s">
        <v>23</v>
      </c>
      <c r="F6" s="352" t="s">
        <v>8</v>
      </c>
      <c r="G6" s="356" t="s">
        <v>24</v>
      </c>
      <c r="H6" s="357"/>
      <c r="I6" s="347" t="s">
        <v>60</v>
      </c>
      <c r="J6" s="349"/>
      <c r="K6" s="347" t="s">
        <v>61</v>
      </c>
      <c r="L6" s="349"/>
      <c r="M6" s="347" t="s">
        <v>25</v>
      </c>
      <c r="N6" s="348"/>
      <c r="O6" s="347" t="s">
        <v>26</v>
      </c>
      <c r="P6" s="348"/>
      <c r="Q6" s="350" t="s">
        <v>27</v>
      </c>
      <c r="R6" s="351"/>
      <c r="T6" s="131" t="str">
        <f>C6</f>
        <v>Prisnr.</v>
      </c>
      <c r="U6" s="132" t="str">
        <f>D6</f>
        <v>Beskrivelse</v>
      </c>
      <c r="V6" s="133" t="str">
        <f>E6</f>
        <v>Enhed</v>
      </c>
      <c r="W6" s="133" t="str">
        <f>F6</f>
        <v>Mængde</v>
      </c>
      <c r="X6" s="132" t="str">
        <f>G6</f>
        <v>Tid</v>
      </c>
      <c r="Y6" s="132" t="str">
        <f>I6</f>
        <v>BMP</v>
      </c>
      <c r="Z6" s="132" t="str">
        <f>K6</f>
        <v>Fragt</v>
      </c>
      <c r="AA6" s="132" t="str">
        <f>M6</f>
        <v>Løn</v>
      </c>
      <c r="AB6" s="134" t="str">
        <f>O6</f>
        <v>Leje</v>
      </c>
    </row>
    <row r="7" spans="2:29" ht="13.5" thickBot="1" x14ac:dyDescent="0.25">
      <c r="B7" s="359"/>
      <c r="C7" s="365"/>
      <c r="D7" s="363"/>
      <c r="E7" s="361"/>
      <c r="F7" s="353"/>
      <c r="G7" s="171" t="s">
        <v>238</v>
      </c>
      <c r="H7" s="8" t="s">
        <v>9</v>
      </c>
      <c r="I7" s="172" t="s">
        <v>240</v>
      </c>
      <c r="J7" s="25" t="s">
        <v>62</v>
      </c>
      <c r="K7" s="172" t="s">
        <v>240</v>
      </c>
      <c r="L7" s="25" t="s">
        <v>63</v>
      </c>
      <c r="M7" s="27" t="s">
        <v>240</v>
      </c>
      <c r="N7" s="26" t="s">
        <v>10</v>
      </c>
      <c r="O7" s="27" t="s">
        <v>240</v>
      </c>
      <c r="P7" s="26" t="s">
        <v>20</v>
      </c>
      <c r="Q7" s="28" t="s">
        <v>240</v>
      </c>
      <c r="R7" s="29" t="s">
        <v>0</v>
      </c>
      <c r="T7" s="135" t="s">
        <v>1</v>
      </c>
      <c r="U7" s="136" t="s">
        <v>2</v>
      </c>
      <c r="V7" s="136" t="s">
        <v>3</v>
      </c>
      <c r="W7" s="136" t="s">
        <v>4</v>
      </c>
      <c r="X7" s="136" t="s">
        <v>5</v>
      </c>
      <c r="Y7" s="136" t="s">
        <v>6</v>
      </c>
      <c r="Z7" s="136" t="s">
        <v>7</v>
      </c>
      <c r="AA7" s="136" t="s">
        <v>19</v>
      </c>
      <c r="AB7" s="137" t="s">
        <v>64</v>
      </c>
      <c r="AC7" s="2"/>
    </row>
    <row r="8" spans="2:29" ht="22.5" customHeight="1" thickBot="1" x14ac:dyDescent="0.25">
      <c r="B8" s="30"/>
      <c r="C8" s="31"/>
      <c r="D8" s="32"/>
      <c r="E8" s="33"/>
      <c r="F8" s="34"/>
      <c r="G8" s="13"/>
      <c r="H8" s="9"/>
      <c r="I8" s="35"/>
      <c r="J8" s="36"/>
      <c r="K8" s="35"/>
      <c r="L8" s="36"/>
      <c r="M8" s="37"/>
      <c r="N8" s="18"/>
      <c r="O8" s="37"/>
      <c r="P8" s="38"/>
      <c r="Q8" s="39"/>
      <c r="R8" s="18"/>
      <c r="T8" s="2" t="s">
        <v>29</v>
      </c>
    </row>
    <row r="9" spans="2:29" ht="22.5" customHeight="1" thickBot="1" x14ac:dyDescent="0.25">
      <c r="B9" s="40">
        <v>1</v>
      </c>
      <c r="C9" s="41">
        <f t="shared" ref="C9:C40" si="0">+T9</f>
        <v>0</v>
      </c>
      <c r="D9" s="42">
        <f t="shared" ref="D9:D40" si="1">+U9</f>
        <v>0</v>
      </c>
      <c r="E9" s="14">
        <f t="shared" ref="E9:E40" si="2">+V9</f>
        <v>0</v>
      </c>
      <c r="F9" s="15">
        <f t="shared" ref="F9:F40" si="3">+W9</f>
        <v>0</v>
      </c>
      <c r="G9" s="14">
        <f>+X9*$H$4</f>
        <v>0</v>
      </c>
      <c r="H9" s="10">
        <f>+F9*G9</f>
        <v>0</v>
      </c>
      <c r="I9" s="19">
        <f>+Y9*$L$3</f>
        <v>0</v>
      </c>
      <c r="J9" s="6">
        <f>+I9*F9</f>
        <v>0</v>
      </c>
      <c r="K9" s="19">
        <f>+Z9*$J$4</f>
        <v>0</v>
      </c>
      <c r="L9" s="6">
        <f>+K9*F9</f>
        <v>0</v>
      </c>
      <c r="M9" s="20">
        <f>+(IF($J$3&lt;1,AA9*$H$4,G9*$J$3))</f>
        <v>0</v>
      </c>
      <c r="N9" s="7">
        <f>+M9*F9</f>
        <v>0</v>
      </c>
      <c r="O9" s="19">
        <f>+AB9*$L$4</f>
        <v>0</v>
      </c>
      <c r="P9" s="7">
        <f>+O9*F9</f>
        <v>0</v>
      </c>
      <c r="Q9" s="20">
        <f>+IF(F9=0,0,R9/F9)</f>
        <v>0</v>
      </c>
      <c r="R9" s="7">
        <f>+J9+L9+N9+P9</f>
        <v>0</v>
      </c>
      <c r="T9" s="326"/>
      <c r="U9" s="5"/>
      <c r="V9" s="1"/>
      <c r="W9" s="1"/>
      <c r="X9" s="1"/>
      <c r="Y9" s="1"/>
      <c r="Z9" s="1"/>
      <c r="AA9" s="1"/>
      <c r="AB9" s="1"/>
    </row>
    <row r="10" spans="2:29" ht="22.5" customHeight="1" x14ac:dyDescent="0.2">
      <c r="B10" s="40">
        <v>2</v>
      </c>
      <c r="C10" s="41">
        <f t="shared" si="0"/>
        <v>0</v>
      </c>
      <c r="D10" s="42">
        <f t="shared" si="1"/>
        <v>0</v>
      </c>
      <c r="E10" s="14">
        <f t="shared" si="2"/>
        <v>0</v>
      </c>
      <c r="F10" s="15">
        <f t="shared" si="3"/>
        <v>0</v>
      </c>
      <c r="G10" s="14">
        <f>+X10*$H$4</f>
        <v>0</v>
      </c>
      <c r="H10" s="10">
        <f>+F10*G10</f>
        <v>0</v>
      </c>
      <c r="I10" s="19">
        <f>+Y10*$L$3</f>
        <v>0</v>
      </c>
      <c r="J10" s="21">
        <f>+I10*F10</f>
        <v>0</v>
      </c>
      <c r="K10" s="19">
        <f>+Z10*$J$4</f>
        <v>0</v>
      </c>
      <c r="L10" s="6">
        <f>+K10*F10</f>
        <v>0</v>
      </c>
      <c r="M10" s="20">
        <f>+(IF($J$3&lt;1,AA10*$H$4,G10*$J$3))</f>
        <v>0</v>
      </c>
      <c r="N10" s="7">
        <f>+M10*F10</f>
        <v>0</v>
      </c>
      <c r="O10" s="19">
        <f>+AB10*$L$4</f>
        <v>0</v>
      </c>
      <c r="P10" s="7">
        <f>+O10*F10</f>
        <v>0</v>
      </c>
      <c r="Q10" s="20">
        <f>+IF(F10=0,0,R10/F10)</f>
        <v>0</v>
      </c>
      <c r="R10" s="7">
        <f t="shared" ref="R10:R40" si="4">+J10+L10+N10+P10</f>
        <v>0</v>
      </c>
      <c r="T10" s="4"/>
      <c r="U10" s="5"/>
      <c r="V10" s="1"/>
      <c r="W10" s="1"/>
      <c r="X10" s="1"/>
      <c r="Y10" s="1"/>
      <c r="Z10" s="1"/>
      <c r="AA10" s="1"/>
      <c r="AB10" s="1"/>
    </row>
    <row r="11" spans="2:29" ht="22.5" customHeight="1" x14ac:dyDescent="0.2">
      <c r="B11" s="40">
        <v>3</v>
      </c>
      <c r="C11" s="41">
        <f t="shared" si="0"/>
        <v>0</v>
      </c>
      <c r="D11" s="42">
        <f t="shared" si="1"/>
        <v>0</v>
      </c>
      <c r="E11" s="14">
        <f t="shared" si="2"/>
        <v>0</v>
      </c>
      <c r="F11" s="15">
        <f t="shared" si="3"/>
        <v>0</v>
      </c>
      <c r="G11" s="14">
        <f>+X11*$H$4</f>
        <v>0</v>
      </c>
      <c r="H11" s="10">
        <f>+F11*G11</f>
        <v>0</v>
      </c>
      <c r="I11" s="19">
        <f>+Y11*$L$3</f>
        <v>0</v>
      </c>
      <c r="J11" s="6">
        <f>+I11*F11</f>
        <v>0</v>
      </c>
      <c r="K11" s="19">
        <f>+Z11*$J$4</f>
        <v>0</v>
      </c>
      <c r="L11" s="6">
        <f>+K11*F11</f>
        <v>0</v>
      </c>
      <c r="M11" s="20">
        <f>+(IF($J$3&lt;1,AA11*$H$4,G11*$J$3))</f>
        <v>0</v>
      </c>
      <c r="N11" s="7">
        <f>+M11*F11</f>
        <v>0</v>
      </c>
      <c r="O11" s="19">
        <f>+AB11*$L$4</f>
        <v>0</v>
      </c>
      <c r="P11" s="7">
        <f>+O11*F11</f>
        <v>0</v>
      </c>
      <c r="Q11" s="20">
        <f>+IF(F11=0,0,R11/F11)</f>
        <v>0</v>
      </c>
      <c r="R11" s="7">
        <f t="shared" si="4"/>
        <v>0</v>
      </c>
      <c r="T11" s="4"/>
      <c r="U11" s="5"/>
      <c r="V11" s="1"/>
      <c r="W11" s="1"/>
      <c r="X11" s="1"/>
      <c r="Y11" s="1"/>
      <c r="Z11" s="1"/>
      <c r="AA11" s="1"/>
      <c r="AB11" s="1"/>
    </row>
    <row r="12" spans="2:29" ht="22.5" customHeight="1" x14ac:dyDescent="0.2">
      <c r="B12" s="40">
        <v>4</v>
      </c>
      <c r="C12" s="41">
        <f t="shared" si="0"/>
        <v>0</v>
      </c>
      <c r="D12" s="42">
        <f t="shared" si="1"/>
        <v>0</v>
      </c>
      <c r="E12" s="14">
        <f t="shared" si="2"/>
        <v>0</v>
      </c>
      <c r="F12" s="15">
        <f t="shared" si="3"/>
        <v>0</v>
      </c>
      <c r="G12" s="14">
        <f t="shared" ref="G12:G36" si="5">+X12*$H$4</f>
        <v>0</v>
      </c>
      <c r="H12" s="10">
        <f t="shared" ref="H12:H37" si="6">+F12*G12</f>
        <v>0</v>
      </c>
      <c r="I12" s="19">
        <f t="shared" ref="I12:I36" si="7">+Y12*$L$3</f>
        <v>0</v>
      </c>
      <c r="J12" s="6">
        <f t="shared" ref="J12:J37" si="8">+I12*F12</f>
        <v>0</v>
      </c>
      <c r="K12" s="19">
        <f t="shared" ref="K12:K36" si="9">+Z12*$J$4</f>
        <v>0</v>
      </c>
      <c r="L12" s="6">
        <f t="shared" ref="L12:L37" si="10">+K12*F12</f>
        <v>0</v>
      </c>
      <c r="M12" s="20">
        <f t="shared" ref="M12:M36" si="11">+(IF($J$3&lt;1,AA12*$H$4,G12*$J$3))</f>
        <v>0</v>
      </c>
      <c r="N12" s="7">
        <f t="shared" ref="N12:N37" si="12">+M12*F12</f>
        <v>0</v>
      </c>
      <c r="O12" s="19">
        <f t="shared" ref="O12:O36" si="13">+AB12*$L$4</f>
        <v>0</v>
      </c>
      <c r="P12" s="7">
        <f t="shared" ref="P12:P37" si="14">+O12*F12</f>
        <v>0</v>
      </c>
      <c r="Q12" s="20">
        <f t="shared" ref="Q12:Q37" si="15">+IF(F12=0,0,R12/F12)</f>
        <v>0</v>
      </c>
      <c r="R12" s="7">
        <f t="shared" si="4"/>
        <v>0</v>
      </c>
      <c r="T12" s="4"/>
      <c r="U12" s="5"/>
      <c r="V12" s="1"/>
      <c r="W12" s="1"/>
      <c r="X12" s="1"/>
      <c r="Y12" s="1"/>
      <c r="Z12" s="1"/>
      <c r="AA12" s="1"/>
      <c r="AB12" s="1"/>
    </row>
    <row r="13" spans="2:29" ht="22.5" customHeight="1" x14ac:dyDescent="0.2">
      <c r="B13" s="40">
        <v>5</v>
      </c>
      <c r="C13" s="41">
        <f t="shared" si="0"/>
        <v>0</v>
      </c>
      <c r="D13" s="42">
        <f t="shared" si="1"/>
        <v>0</v>
      </c>
      <c r="E13" s="14">
        <f t="shared" si="2"/>
        <v>0</v>
      </c>
      <c r="F13" s="15">
        <f t="shared" si="3"/>
        <v>0</v>
      </c>
      <c r="G13" s="14">
        <f t="shared" si="5"/>
        <v>0</v>
      </c>
      <c r="H13" s="10">
        <f t="shared" si="6"/>
        <v>0</v>
      </c>
      <c r="I13" s="19">
        <f t="shared" si="7"/>
        <v>0</v>
      </c>
      <c r="J13" s="6">
        <f t="shared" si="8"/>
        <v>0</v>
      </c>
      <c r="K13" s="19">
        <f t="shared" si="9"/>
        <v>0</v>
      </c>
      <c r="L13" s="6">
        <f t="shared" si="10"/>
        <v>0</v>
      </c>
      <c r="M13" s="20">
        <f t="shared" si="11"/>
        <v>0</v>
      </c>
      <c r="N13" s="7">
        <f t="shared" si="12"/>
        <v>0</v>
      </c>
      <c r="O13" s="19">
        <f t="shared" si="13"/>
        <v>0</v>
      </c>
      <c r="P13" s="7">
        <f t="shared" si="14"/>
        <v>0</v>
      </c>
      <c r="Q13" s="20">
        <f t="shared" si="15"/>
        <v>0</v>
      </c>
      <c r="R13" s="7">
        <f t="shared" si="4"/>
        <v>0</v>
      </c>
      <c r="T13" s="4"/>
      <c r="U13" s="5"/>
      <c r="V13" s="1"/>
      <c r="W13" s="1"/>
      <c r="X13" s="1"/>
      <c r="Y13" s="1"/>
      <c r="Z13" s="1"/>
      <c r="AA13" s="1"/>
      <c r="AB13" s="1"/>
    </row>
    <row r="14" spans="2:29" ht="22.5" customHeight="1" x14ac:dyDescent="0.2">
      <c r="B14" s="40">
        <v>6</v>
      </c>
      <c r="C14" s="41">
        <f t="shared" si="0"/>
        <v>0</v>
      </c>
      <c r="D14" s="42">
        <f t="shared" si="1"/>
        <v>0</v>
      </c>
      <c r="E14" s="14">
        <f t="shared" si="2"/>
        <v>0</v>
      </c>
      <c r="F14" s="15">
        <f t="shared" si="3"/>
        <v>0</v>
      </c>
      <c r="G14" s="14">
        <f t="shared" si="5"/>
        <v>0</v>
      </c>
      <c r="H14" s="10">
        <f t="shared" si="6"/>
        <v>0</v>
      </c>
      <c r="I14" s="19">
        <f t="shared" si="7"/>
        <v>0</v>
      </c>
      <c r="J14" s="6">
        <f t="shared" si="8"/>
        <v>0</v>
      </c>
      <c r="K14" s="19">
        <f t="shared" si="9"/>
        <v>0</v>
      </c>
      <c r="L14" s="6">
        <f t="shared" si="10"/>
        <v>0</v>
      </c>
      <c r="M14" s="20">
        <f t="shared" si="11"/>
        <v>0</v>
      </c>
      <c r="N14" s="7">
        <f t="shared" si="12"/>
        <v>0</v>
      </c>
      <c r="O14" s="19">
        <f t="shared" si="13"/>
        <v>0</v>
      </c>
      <c r="P14" s="7">
        <f t="shared" si="14"/>
        <v>0</v>
      </c>
      <c r="Q14" s="20">
        <f t="shared" si="15"/>
        <v>0</v>
      </c>
      <c r="R14" s="7">
        <f t="shared" si="4"/>
        <v>0</v>
      </c>
      <c r="T14" s="4"/>
      <c r="U14" s="5"/>
      <c r="V14" s="1"/>
      <c r="W14" s="1"/>
      <c r="X14" s="1"/>
      <c r="Y14" s="1"/>
      <c r="Z14" s="1"/>
      <c r="AA14" s="1"/>
      <c r="AB14" s="1"/>
    </row>
    <row r="15" spans="2:29" ht="22.5" customHeight="1" x14ac:dyDescent="0.2">
      <c r="B15" s="40">
        <v>7</v>
      </c>
      <c r="C15" s="41">
        <f t="shared" si="0"/>
        <v>0</v>
      </c>
      <c r="D15" s="42">
        <f t="shared" si="1"/>
        <v>0</v>
      </c>
      <c r="E15" s="14">
        <f t="shared" si="2"/>
        <v>0</v>
      </c>
      <c r="F15" s="15">
        <f t="shared" si="3"/>
        <v>0</v>
      </c>
      <c r="G15" s="14">
        <f t="shared" si="5"/>
        <v>0</v>
      </c>
      <c r="H15" s="10">
        <f t="shared" si="6"/>
        <v>0</v>
      </c>
      <c r="I15" s="19">
        <f t="shared" si="7"/>
        <v>0</v>
      </c>
      <c r="J15" s="6">
        <f t="shared" si="8"/>
        <v>0</v>
      </c>
      <c r="K15" s="19">
        <f t="shared" si="9"/>
        <v>0</v>
      </c>
      <c r="L15" s="6">
        <f t="shared" si="10"/>
        <v>0</v>
      </c>
      <c r="M15" s="20">
        <f t="shared" si="11"/>
        <v>0</v>
      </c>
      <c r="N15" s="7">
        <f t="shared" si="12"/>
        <v>0</v>
      </c>
      <c r="O15" s="19">
        <f t="shared" si="13"/>
        <v>0</v>
      </c>
      <c r="P15" s="7">
        <f t="shared" si="14"/>
        <v>0</v>
      </c>
      <c r="Q15" s="20">
        <f t="shared" si="15"/>
        <v>0</v>
      </c>
      <c r="R15" s="7">
        <f t="shared" si="4"/>
        <v>0</v>
      </c>
      <c r="T15" s="4"/>
      <c r="U15" s="5"/>
      <c r="V15" s="1"/>
      <c r="W15" s="1"/>
      <c r="X15" s="1"/>
      <c r="Y15" s="1"/>
      <c r="Z15" s="1"/>
      <c r="AA15" s="1"/>
      <c r="AB15" s="1"/>
    </row>
    <row r="16" spans="2:29" ht="22.5" customHeight="1" x14ac:dyDescent="0.2">
      <c r="B16" s="40">
        <v>8</v>
      </c>
      <c r="C16" s="41">
        <f t="shared" si="0"/>
        <v>0</v>
      </c>
      <c r="D16" s="42">
        <f t="shared" si="1"/>
        <v>0</v>
      </c>
      <c r="E16" s="14">
        <f t="shared" si="2"/>
        <v>0</v>
      </c>
      <c r="F16" s="15">
        <f t="shared" si="3"/>
        <v>0</v>
      </c>
      <c r="G16" s="14">
        <f t="shared" si="5"/>
        <v>0</v>
      </c>
      <c r="H16" s="10">
        <f t="shared" si="6"/>
        <v>0</v>
      </c>
      <c r="I16" s="19">
        <f t="shared" si="7"/>
        <v>0</v>
      </c>
      <c r="J16" s="6">
        <f t="shared" si="8"/>
        <v>0</v>
      </c>
      <c r="K16" s="19">
        <f t="shared" si="9"/>
        <v>0</v>
      </c>
      <c r="L16" s="6">
        <f t="shared" si="10"/>
        <v>0</v>
      </c>
      <c r="M16" s="20">
        <f t="shared" si="11"/>
        <v>0</v>
      </c>
      <c r="N16" s="7">
        <f t="shared" si="12"/>
        <v>0</v>
      </c>
      <c r="O16" s="19">
        <f t="shared" si="13"/>
        <v>0</v>
      </c>
      <c r="P16" s="7">
        <f t="shared" si="14"/>
        <v>0</v>
      </c>
      <c r="Q16" s="20">
        <f t="shared" si="15"/>
        <v>0</v>
      </c>
      <c r="R16" s="7">
        <f t="shared" si="4"/>
        <v>0</v>
      </c>
      <c r="T16" s="4"/>
      <c r="U16" s="5"/>
      <c r="V16" s="1"/>
      <c r="W16" s="1"/>
      <c r="X16" s="1"/>
      <c r="Y16" s="1"/>
      <c r="Z16" s="1"/>
      <c r="AA16" s="1"/>
      <c r="AB16" s="1"/>
    </row>
    <row r="17" spans="2:28" ht="22.5" customHeight="1" x14ac:dyDescent="0.2">
      <c r="B17" s="40">
        <v>9</v>
      </c>
      <c r="C17" s="41">
        <f t="shared" si="0"/>
        <v>0</v>
      </c>
      <c r="D17" s="42">
        <f t="shared" si="1"/>
        <v>0</v>
      </c>
      <c r="E17" s="14">
        <f t="shared" si="2"/>
        <v>0</v>
      </c>
      <c r="F17" s="15">
        <f t="shared" si="3"/>
        <v>0</v>
      </c>
      <c r="G17" s="14">
        <f t="shared" si="5"/>
        <v>0</v>
      </c>
      <c r="H17" s="10">
        <f t="shared" si="6"/>
        <v>0</v>
      </c>
      <c r="I17" s="19">
        <f t="shared" si="7"/>
        <v>0</v>
      </c>
      <c r="J17" s="6">
        <f t="shared" si="8"/>
        <v>0</v>
      </c>
      <c r="K17" s="19">
        <f t="shared" si="9"/>
        <v>0</v>
      </c>
      <c r="L17" s="6">
        <f t="shared" si="10"/>
        <v>0</v>
      </c>
      <c r="M17" s="20">
        <f t="shared" si="11"/>
        <v>0</v>
      </c>
      <c r="N17" s="7">
        <f t="shared" si="12"/>
        <v>0</v>
      </c>
      <c r="O17" s="19">
        <f t="shared" si="13"/>
        <v>0</v>
      </c>
      <c r="P17" s="7">
        <f t="shared" si="14"/>
        <v>0</v>
      </c>
      <c r="Q17" s="20">
        <f t="shared" si="15"/>
        <v>0</v>
      </c>
      <c r="R17" s="7">
        <f t="shared" si="4"/>
        <v>0</v>
      </c>
      <c r="T17" s="4"/>
      <c r="U17" s="5"/>
      <c r="V17" s="1"/>
      <c r="W17" s="1"/>
      <c r="X17" s="1"/>
      <c r="Y17" s="1"/>
      <c r="Z17" s="1"/>
      <c r="AA17" s="1"/>
      <c r="AB17" s="1"/>
    </row>
    <row r="18" spans="2:28" ht="22.5" customHeight="1" x14ac:dyDescent="0.2">
      <c r="B18" s="40">
        <v>10</v>
      </c>
      <c r="C18" s="41">
        <f t="shared" si="0"/>
        <v>0</v>
      </c>
      <c r="D18" s="42">
        <f t="shared" si="1"/>
        <v>0</v>
      </c>
      <c r="E18" s="14">
        <f t="shared" si="2"/>
        <v>0</v>
      </c>
      <c r="F18" s="15">
        <f t="shared" si="3"/>
        <v>0</v>
      </c>
      <c r="G18" s="14">
        <f t="shared" si="5"/>
        <v>0</v>
      </c>
      <c r="H18" s="10">
        <f t="shared" si="6"/>
        <v>0</v>
      </c>
      <c r="I18" s="19">
        <f t="shared" si="7"/>
        <v>0</v>
      </c>
      <c r="J18" s="6">
        <f t="shared" si="8"/>
        <v>0</v>
      </c>
      <c r="K18" s="19">
        <f t="shared" si="9"/>
        <v>0</v>
      </c>
      <c r="L18" s="6">
        <f t="shared" si="10"/>
        <v>0</v>
      </c>
      <c r="M18" s="20">
        <f t="shared" si="11"/>
        <v>0</v>
      </c>
      <c r="N18" s="7">
        <f t="shared" si="12"/>
        <v>0</v>
      </c>
      <c r="O18" s="19">
        <f t="shared" si="13"/>
        <v>0</v>
      </c>
      <c r="P18" s="7">
        <f t="shared" si="14"/>
        <v>0</v>
      </c>
      <c r="Q18" s="20">
        <f t="shared" si="15"/>
        <v>0</v>
      </c>
      <c r="R18" s="7">
        <f t="shared" si="4"/>
        <v>0</v>
      </c>
      <c r="T18" s="4"/>
      <c r="U18" s="5"/>
      <c r="V18" s="1"/>
      <c r="W18" s="1"/>
      <c r="X18" s="1"/>
      <c r="Y18" s="1"/>
      <c r="Z18" s="1"/>
      <c r="AA18" s="1"/>
      <c r="AB18" s="1"/>
    </row>
    <row r="19" spans="2:28" ht="22.5" customHeight="1" x14ac:dyDescent="0.2">
      <c r="B19" s="40">
        <v>11</v>
      </c>
      <c r="C19" s="41">
        <f t="shared" si="0"/>
        <v>0</v>
      </c>
      <c r="D19" s="42">
        <f t="shared" si="1"/>
        <v>0</v>
      </c>
      <c r="E19" s="14">
        <f t="shared" si="2"/>
        <v>0</v>
      </c>
      <c r="F19" s="15">
        <f t="shared" si="3"/>
        <v>0</v>
      </c>
      <c r="G19" s="14">
        <f t="shared" si="5"/>
        <v>0</v>
      </c>
      <c r="H19" s="10">
        <f t="shared" si="6"/>
        <v>0</v>
      </c>
      <c r="I19" s="19">
        <f t="shared" si="7"/>
        <v>0</v>
      </c>
      <c r="J19" s="6">
        <f t="shared" si="8"/>
        <v>0</v>
      </c>
      <c r="K19" s="19">
        <f t="shared" si="9"/>
        <v>0</v>
      </c>
      <c r="L19" s="6">
        <f t="shared" si="10"/>
        <v>0</v>
      </c>
      <c r="M19" s="20">
        <f t="shared" si="11"/>
        <v>0</v>
      </c>
      <c r="N19" s="7">
        <f t="shared" si="12"/>
        <v>0</v>
      </c>
      <c r="O19" s="19">
        <f t="shared" si="13"/>
        <v>0</v>
      </c>
      <c r="P19" s="7">
        <f t="shared" si="14"/>
        <v>0</v>
      </c>
      <c r="Q19" s="20">
        <f t="shared" si="15"/>
        <v>0</v>
      </c>
      <c r="R19" s="7">
        <f t="shared" si="4"/>
        <v>0</v>
      </c>
      <c r="T19" s="4"/>
      <c r="U19" s="5"/>
      <c r="V19" s="1"/>
      <c r="W19" s="1"/>
      <c r="X19" s="1"/>
      <c r="Y19" s="1"/>
      <c r="Z19" s="1"/>
      <c r="AA19" s="1"/>
      <c r="AB19" s="1"/>
    </row>
    <row r="20" spans="2:28" ht="22.5" customHeight="1" x14ac:dyDescent="0.2">
      <c r="B20" s="40">
        <v>12</v>
      </c>
      <c r="C20" s="41">
        <f t="shared" si="0"/>
        <v>0</v>
      </c>
      <c r="D20" s="42">
        <f t="shared" si="1"/>
        <v>0</v>
      </c>
      <c r="E20" s="14">
        <f t="shared" si="2"/>
        <v>0</v>
      </c>
      <c r="F20" s="15">
        <f t="shared" si="3"/>
        <v>0</v>
      </c>
      <c r="G20" s="14">
        <f t="shared" si="5"/>
        <v>0</v>
      </c>
      <c r="H20" s="10">
        <f t="shared" si="6"/>
        <v>0</v>
      </c>
      <c r="I20" s="19">
        <f t="shared" si="7"/>
        <v>0</v>
      </c>
      <c r="J20" s="6">
        <f t="shared" si="8"/>
        <v>0</v>
      </c>
      <c r="K20" s="19">
        <f t="shared" si="9"/>
        <v>0</v>
      </c>
      <c r="L20" s="6">
        <f t="shared" si="10"/>
        <v>0</v>
      </c>
      <c r="M20" s="20">
        <f t="shared" si="11"/>
        <v>0</v>
      </c>
      <c r="N20" s="7">
        <f t="shared" si="12"/>
        <v>0</v>
      </c>
      <c r="O20" s="19">
        <f t="shared" si="13"/>
        <v>0</v>
      </c>
      <c r="P20" s="7">
        <f t="shared" si="14"/>
        <v>0</v>
      </c>
      <c r="Q20" s="20">
        <f t="shared" si="15"/>
        <v>0</v>
      </c>
      <c r="R20" s="7">
        <f t="shared" si="4"/>
        <v>0</v>
      </c>
      <c r="T20" s="4"/>
      <c r="U20" s="5"/>
      <c r="V20" s="1"/>
      <c r="W20" s="1"/>
      <c r="X20" s="1"/>
      <c r="Y20" s="1"/>
      <c r="Z20" s="1"/>
      <c r="AA20" s="1"/>
      <c r="AB20" s="1"/>
    </row>
    <row r="21" spans="2:28" ht="22.5" customHeight="1" x14ac:dyDescent="0.2">
      <c r="B21" s="40">
        <v>13</v>
      </c>
      <c r="C21" s="41">
        <f t="shared" si="0"/>
        <v>0</v>
      </c>
      <c r="D21" s="42">
        <f t="shared" si="1"/>
        <v>0</v>
      </c>
      <c r="E21" s="14">
        <f t="shared" si="2"/>
        <v>0</v>
      </c>
      <c r="F21" s="15">
        <f t="shared" si="3"/>
        <v>0</v>
      </c>
      <c r="G21" s="14">
        <f t="shared" si="5"/>
        <v>0</v>
      </c>
      <c r="H21" s="10">
        <f t="shared" si="6"/>
        <v>0</v>
      </c>
      <c r="I21" s="19">
        <f t="shared" si="7"/>
        <v>0</v>
      </c>
      <c r="J21" s="6">
        <f t="shared" si="8"/>
        <v>0</v>
      </c>
      <c r="K21" s="19">
        <f t="shared" si="9"/>
        <v>0</v>
      </c>
      <c r="L21" s="6">
        <f t="shared" si="10"/>
        <v>0</v>
      </c>
      <c r="M21" s="20">
        <f t="shared" si="11"/>
        <v>0</v>
      </c>
      <c r="N21" s="7">
        <f t="shared" si="12"/>
        <v>0</v>
      </c>
      <c r="O21" s="19">
        <f t="shared" si="13"/>
        <v>0</v>
      </c>
      <c r="P21" s="7">
        <f t="shared" si="14"/>
        <v>0</v>
      </c>
      <c r="Q21" s="20">
        <f t="shared" si="15"/>
        <v>0</v>
      </c>
      <c r="R21" s="7">
        <f t="shared" si="4"/>
        <v>0</v>
      </c>
      <c r="T21" s="4"/>
      <c r="U21" s="5"/>
      <c r="V21" s="1"/>
      <c r="W21" s="1"/>
      <c r="X21" s="1"/>
      <c r="Y21" s="1"/>
      <c r="Z21" s="1"/>
      <c r="AA21" s="1"/>
      <c r="AB21" s="1"/>
    </row>
    <row r="22" spans="2:28" ht="22.5" customHeight="1" x14ac:dyDescent="0.2">
      <c r="B22" s="40">
        <v>14</v>
      </c>
      <c r="C22" s="41">
        <f t="shared" si="0"/>
        <v>0</v>
      </c>
      <c r="D22" s="42">
        <f t="shared" si="1"/>
        <v>0</v>
      </c>
      <c r="E22" s="14">
        <f t="shared" si="2"/>
        <v>0</v>
      </c>
      <c r="F22" s="15">
        <f t="shared" si="3"/>
        <v>0</v>
      </c>
      <c r="G22" s="14">
        <f t="shared" si="5"/>
        <v>0</v>
      </c>
      <c r="H22" s="10">
        <f t="shared" si="6"/>
        <v>0</v>
      </c>
      <c r="I22" s="19">
        <f t="shared" si="7"/>
        <v>0</v>
      </c>
      <c r="J22" s="6">
        <f t="shared" si="8"/>
        <v>0</v>
      </c>
      <c r="K22" s="19">
        <f t="shared" si="9"/>
        <v>0</v>
      </c>
      <c r="L22" s="6">
        <f t="shared" si="10"/>
        <v>0</v>
      </c>
      <c r="M22" s="20">
        <f t="shared" si="11"/>
        <v>0</v>
      </c>
      <c r="N22" s="7">
        <f t="shared" si="12"/>
        <v>0</v>
      </c>
      <c r="O22" s="19">
        <f t="shared" si="13"/>
        <v>0</v>
      </c>
      <c r="P22" s="7">
        <f t="shared" si="14"/>
        <v>0</v>
      </c>
      <c r="Q22" s="20">
        <f t="shared" si="15"/>
        <v>0</v>
      </c>
      <c r="R22" s="7">
        <f t="shared" si="4"/>
        <v>0</v>
      </c>
      <c r="T22" s="4"/>
      <c r="U22" s="5"/>
      <c r="V22" s="1"/>
      <c r="W22" s="1"/>
      <c r="X22" s="1"/>
      <c r="Y22" s="1"/>
      <c r="Z22" s="1"/>
      <c r="AA22" s="1"/>
      <c r="AB22" s="1"/>
    </row>
    <row r="23" spans="2:28" ht="22.5" customHeight="1" x14ac:dyDescent="0.2">
      <c r="B23" s="40">
        <v>15</v>
      </c>
      <c r="C23" s="41">
        <f t="shared" si="0"/>
        <v>0</v>
      </c>
      <c r="D23" s="42">
        <f t="shared" si="1"/>
        <v>0</v>
      </c>
      <c r="E23" s="14">
        <f t="shared" si="2"/>
        <v>0</v>
      </c>
      <c r="F23" s="15">
        <f t="shared" si="3"/>
        <v>0</v>
      </c>
      <c r="G23" s="14">
        <f t="shared" si="5"/>
        <v>0</v>
      </c>
      <c r="H23" s="10">
        <f t="shared" si="6"/>
        <v>0</v>
      </c>
      <c r="I23" s="19">
        <f t="shared" si="7"/>
        <v>0</v>
      </c>
      <c r="J23" s="6">
        <f t="shared" si="8"/>
        <v>0</v>
      </c>
      <c r="K23" s="19">
        <f t="shared" si="9"/>
        <v>0</v>
      </c>
      <c r="L23" s="6">
        <f t="shared" si="10"/>
        <v>0</v>
      </c>
      <c r="M23" s="20">
        <f t="shared" si="11"/>
        <v>0</v>
      </c>
      <c r="N23" s="7">
        <f t="shared" si="12"/>
        <v>0</v>
      </c>
      <c r="O23" s="19">
        <f t="shared" si="13"/>
        <v>0</v>
      </c>
      <c r="P23" s="7">
        <f t="shared" si="14"/>
        <v>0</v>
      </c>
      <c r="Q23" s="20">
        <f t="shared" si="15"/>
        <v>0</v>
      </c>
      <c r="R23" s="7">
        <f t="shared" si="4"/>
        <v>0</v>
      </c>
      <c r="T23" s="4"/>
      <c r="U23" s="5"/>
      <c r="V23" s="1"/>
      <c r="W23" s="1"/>
      <c r="X23" s="1"/>
      <c r="Y23" s="1"/>
      <c r="Z23" s="1"/>
      <c r="AA23" s="1"/>
      <c r="AB23" s="1"/>
    </row>
    <row r="24" spans="2:28" ht="22.5" customHeight="1" x14ac:dyDescent="0.2">
      <c r="B24" s="40">
        <v>16</v>
      </c>
      <c r="C24" s="41">
        <f t="shared" si="0"/>
        <v>0</v>
      </c>
      <c r="D24" s="42">
        <f t="shared" si="1"/>
        <v>0</v>
      </c>
      <c r="E24" s="14">
        <f t="shared" si="2"/>
        <v>0</v>
      </c>
      <c r="F24" s="15">
        <f t="shared" si="3"/>
        <v>0</v>
      </c>
      <c r="G24" s="14">
        <f t="shared" si="5"/>
        <v>0</v>
      </c>
      <c r="H24" s="10">
        <f t="shared" si="6"/>
        <v>0</v>
      </c>
      <c r="I24" s="19">
        <f t="shared" si="7"/>
        <v>0</v>
      </c>
      <c r="J24" s="6">
        <f t="shared" si="8"/>
        <v>0</v>
      </c>
      <c r="K24" s="19">
        <f t="shared" si="9"/>
        <v>0</v>
      </c>
      <c r="L24" s="6">
        <f t="shared" si="10"/>
        <v>0</v>
      </c>
      <c r="M24" s="20">
        <f t="shared" si="11"/>
        <v>0</v>
      </c>
      <c r="N24" s="7">
        <f t="shared" si="12"/>
        <v>0</v>
      </c>
      <c r="O24" s="19">
        <f t="shared" si="13"/>
        <v>0</v>
      </c>
      <c r="P24" s="7">
        <f t="shared" si="14"/>
        <v>0</v>
      </c>
      <c r="Q24" s="20">
        <f t="shared" si="15"/>
        <v>0</v>
      </c>
      <c r="R24" s="7">
        <f t="shared" si="4"/>
        <v>0</v>
      </c>
      <c r="T24" s="4"/>
      <c r="U24" s="5"/>
      <c r="V24" s="1"/>
      <c r="W24" s="1"/>
      <c r="X24" s="1"/>
      <c r="Y24" s="1"/>
      <c r="Z24" s="1"/>
      <c r="AA24" s="1"/>
      <c r="AB24" s="1"/>
    </row>
    <row r="25" spans="2:28" ht="22.5" customHeight="1" x14ac:dyDescent="0.2">
      <c r="B25" s="40">
        <v>17</v>
      </c>
      <c r="C25" s="41">
        <f t="shared" si="0"/>
        <v>0</v>
      </c>
      <c r="D25" s="42">
        <f t="shared" si="1"/>
        <v>0</v>
      </c>
      <c r="E25" s="14">
        <f t="shared" si="2"/>
        <v>0</v>
      </c>
      <c r="F25" s="15">
        <f t="shared" si="3"/>
        <v>0</v>
      </c>
      <c r="G25" s="14">
        <f t="shared" si="5"/>
        <v>0</v>
      </c>
      <c r="H25" s="10">
        <f t="shared" si="6"/>
        <v>0</v>
      </c>
      <c r="I25" s="19">
        <f t="shared" si="7"/>
        <v>0</v>
      </c>
      <c r="J25" s="6">
        <f t="shared" si="8"/>
        <v>0</v>
      </c>
      <c r="K25" s="19">
        <f t="shared" si="9"/>
        <v>0</v>
      </c>
      <c r="L25" s="6">
        <f t="shared" si="10"/>
        <v>0</v>
      </c>
      <c r="M25" s="20">
        <f t="shared" si="11"/>
        <v>0</v>
      </c>
      <c r="N25" s="7">
        <f t="shared" si="12"/>
        <v>0</v>
      </c>
      <c r="O25" s="19">
        <f t="shared" si="13"/>
        <v>0</v>
      </c>
      <c r="P25" s="7">
        <f t="shared" si="14"/>
        <v>0</v>
      </c>
      <c r="Q25" s="20">
        <f t="shared" si="15"/>
        <v>0</v>
      </c>
      <c r="R25" s="7">
        <f t="shared" si="4"/>
        <v>0</v>
      </c>
      <c r="T25" s="4"/>
      <c r="U25" s="5"/>
      <c r="V25" s="1"/>
      <c r="W25" s="1"/>
      <c r="X25" s="1"/>
      <c r="Y25" s="1"/>
      <c r="Z25" s="1"/>
      <c r="AA25" s="1"/>
      <c r="AB25" s="1"/>
    </row>
    <row r="26" spans="2:28" ht="22.5" customHeight="1" x14ac:dyDescent="0.2">
      <c r="B26" s="40">
        <v>18</v>
      </c>
      <c r="C26" s="41">
        <f t="shared" si="0"/>
        <v>0</v>
      </c>
      <c r="D26" s="42">
        <f t="shared" si="1"/>
        <v>0</v>
      </c>
      <c r="E26" s="14">
        <f t="shared" si="2"/>
        <v>0</v>
      </c>
      <c r="F26" s="15">
        <f t="shared" si="3"/>
        <v>0</v>
      </c>
      <c r="G26" s="14">
        <f t="shared" si="5"/>
        <v>0</v>
      </c>
      <c r="H26" s="10">
        <f t="shared" si="6"/>
        <v>0</v>
      </c>
      <c r="I26" s="19">
        <f t="shared" si="7"/>
        <v>0</v>
      </c>
      <c r="J26" s="6">
        <f t="shared" si="8"/>
        <v>0</v>
      </c>
      <c r="K26" s="19">
        <f t="shared" si="9"/>
        <v>0</v>
      </c>
      <c r="L26" s="6">
        <f t="shared" si="10"/>
        <v>0</v>
      </c>
      <c r="M26" s="20">
        <f t="shared" si="11"/>
        <v>0</v>
      </c>
      <c r="N26" s="7">
        <f t="shared" si="12"/>
        <v>0</v>
      </c>
      <c r="O26" s="19">
        <f t="shared" si="13"/>
        <v>0</v>
      </c>
      <c r="P26" s="7">
        <f t="shared" si="14"/>
        <v>0</v>
      </c>
      <c r="Q26" s="20">
        <f t="shared" si="15"/>
        <v>0</v>
      </c>
      <c r="R26" s="7">
        <f t="shared" si="4"/>
        <v>0</v>
      </c>
      <c r="T26" s="4"/>
      <c r="U26" s="5"/>
      <c r="V26" s="1"/>
      <c r="W26" s="1"/>
      <c r="X26" s="1"/>
      <c r="Y26" s="1"/>
      <c r="Z26" s="1"/>
      <c r="AA26" s="1"/>
      <c r="AB26" s="1"/>
    </row>
    <row r="27" spans="2:28" ht="22.5" customHeight="1" x14ac:dyDescent="0.2">
      <c r="B27" s="40">
        <v>19</v>
      </c>
      <c r="C27" s="41">
        <f t="shared" si="0"/>
        <v>0</v>
      </c>
      <c r="D27" s="42">
        <f t="shared" si="1"/>
        <v>0</v>
      </c>
      <c r="E27" s="14">
        <f t="shared" si="2"/>
        <v>0</v>
      </c>
      <c r="F27" s="15">
        <f t="shared" si="3"/>
        <v>0</v>
      </c>
      <c r="G27" s="14">
        <f t="shared" si="5"/>
        <v>0</v>
      </c>
      <c r="H27" s="10">
        <f t="shared" si="6"/>
        <v>0</v>
      </c>
      <c r="I27" s="19">
        <f t="shared" si="7"/>
        <v>0</v>
      </c>
      <c r="J27" s="6">
        <f t="shared" si="8"/>
        <v>0</v>
      </c>
      <c r="K27" s="19">
        <f t="shared" si="9"/>
        <v>0</v>
      </c>
      <c r="L27" s="6">
        <f t="shared" si="10"/>
        <v>0</v>
      </c>
      <c r="M27" s="20">
        <f t="shared" si="11"/>
        <v>0</v>
      </c>
      <c r="N27" s="7">
        <f t="shared" si="12"/>
        <v>0</v>
      </c>
      <c r="O27" s="19">
        <f t="shared" si="13"/>
        <v>0</v>
      </c>
      <c r="P27" s="7">
        <f t="shared" si="14"/>
        <v>0</v>
      </c>
      <c r="Q27" s="20">
        <f t="shared" si="15"/>
        <v>0</v>
      </c>
      <c r="R27" s="7">
        <f t="shared" si="4"/>
        <v>0</v>
      </c>
      <c r="T27" s="4"/>
      <c r="U27" s="5"/>
      <c r="V27" s="1"/>
      <c r="W27" s="1"/>
      <c r="X27" s="1"/>
      <c r="Y27" s="1"/>
      <c r="Z27" s="1"/>
      <c r="AA27" s="1"/>
      <c r="AB27" s="1"/>
    </row>
    <row r="28" spans="2:28" ht="22.5" customHeight="1" x14ac:dyDescent="0.2">
      <c r="B28" s="40">
        <v>20</v>
      </c>
      <c r="C28" s="41">
        <f t="shared" si="0"/>
        <v>0</v>
      </c>
      <c r="D28" s="42">
        <f t="shared" si="1"/>
        <v>0</v>
      </c>
      <c r="E28" s="14">
        <f t="shared" si="2"/>
        <v>0</v>
      </c>
      <c r="F28" s="15">
        <f t="shared" si="3"/>
        <v>0</v>
      </c>
      <c r="G28" s="14">
        <f t="shared" si="5"/>
        <v>0</v>
      </c>
      <c r="H28" s="10">
        <f t="shared" si="6"/>
        <v>0</v>
      </c>
      <c r="I28" s="19">
        <f t="shared" si="7"/>
        <v>0</v>
      </c>
      <c r="J28" s="6">
        <f t="shared" si="8"/>
        <v>0</v>
      </c>
      <c r="K28" s="19">
        <f t="shared" si="9"/>
        <v>0</v>
      </c>
      <c r="L28" s="6">
        <f t="shared" si="10"/>
        <v>0</v>
      </c>
      <c r="M28" s="20">
        <f t="shared" si="11"/>
        <v>0</v>
      </c>
      <c r="N28" s="7">
        <f t="shared" si="12"/>
        <v>0</v>
      </c>
      <c r="O28" s="19">
        <f t="shared" si="13"/>
        <v>0</v>
      </c>
      <c r="P28" s="7">
        <f t="shared" si="14"/>
        <v>0</v>
      </c>
      <c r="Q28" s="20">
        <f t="shared" si="15"/>
        <v>0</v>
      </c>
      <c r="R28" s="7">
        <f t="shared" si="4"/>
        <v>0</v>
      </c>
      <c r="T28" s="4"/>
      <c r="U28" s="5"/>
      <c r="V28" s="1"/>
      <c r="W28" s="1"/>
      <c r="X28" s="1"/>
      <c r="Y28" s="1"/>
      <c r="Z28" s="1"/>
      <c r="AA28" s="1"/>
      <c r="AB28" s="1"/>
    </row>
    <row r="29" spans="2:28" ht="22.5" customHeight="1" x14ac:dyDescent="0.2">
      <c r="B29" s="40">
        <v>21</v>
      </c>
      <c r="C29" s="41">
        <f t="shared" si="0"/>
        <v>0</v>
      </c>
      <c r="D29" s="42">
        <f t="shared" si="1"/>
        <v>0</v>
      </c>
      <c r="E29" s="14">
        <f t="shared" si="2"/>
        <v>0</v>
      </c>
      <c r="F29" s="15">
        <f t="shared" si="3"/>
        <v>0</v>
      </c>
      <c r="G29" s="14">
        <f t="shared" si="5"/>
        <v>0</v>
      </c>
      <c r="H29" s="10">
        <f t="shared" si="6"/>
        <v>0</v>
      </c>
      <c r="I29" s="19">
        <f t="shared" si="7"/>
        <v>0</v>
      </c>
      <c r="J29" s="6">
        <f t="shared" si="8"/>
        <v>0</v>
      </c>
      <c r="K29" s="19">
        <f t="shared" si="9"/>
        <v>0</v>
      </c>
      <c r="L29" s="6">
        <f t="shared" si="10"/>
        <v>0</v>
      </c>
      <c r="M29" s="20">
        <f t="shared" si="11"/>
        <v>0</v>
      </c>
      <c r="N29" s="7">
        <f t="shared" si="12"/>
        <v>0</v>
      </c>
      <c r="O29" s="19">
        <f t="shared" si="13"/>
        <v>0</v>
      </c>
      <c r="P29" s="7">
        <f t="shared" si="14"/>
        <v>0</v>
      </c>
      <c r="Q29" s="20">
        <f t="shared" si="15"/>
        <v>0</v>
      </c>
      <c r="R29" s="7">
        <f t="shared" si="4"/>
        <v>0</v>
      </c>
      <c r="T29" s="4"/>
      <c r="U29" s="5"/>
      <c r="V29" s="1"/>
      <c r="W29" s="1"/>
      <c r="X29" s="1"/>
      <c r="Y29" s="1"/>
      <c r="Z29" s="1"/>
      <c r="AA29" s="1"/>
      <c r="AB29" s="1"/>
    </row>
    <row r="30" spans="2:28" ht="22.5" customHeight="1" x14ac:dyDescent="0.2">
      <c r="B30" s="40">
        <v>22</v>
      </c>
      <c r="C30" s="41">
        <f t="shared" si="0"/>
        <v>0</v>
      </c>
      <c r="D30" s="42">
        <f t="shared" si="1"/>
        <v>0</v>
      </c>
      <c r="E30" s="14">
        <f t="shared" si="2"/>
        <v>0</v>
      </c>
      <c r="F30" s="15">
        <f t="shared" si="3"/>
        <v>0</v>
      </c>
      <c r="G30" s="14">
        <f t="shared" si="5"/>
        <v>0</v>
      </c>
      <c r="H30" s="10">
        <f t="shared" si="6"/>
        <v>0</v>
      </c>
      <c r="I30" s="19">
        <f t="shared" si="7"/>
        <v>0</v>
      </c>
      <c r="J30" s="6">
        <f t="shared" si="8"/>
        <v>0</v>
      </c>
      <c r="K30" s="19">
        <f t="shared" si="9"/>
        <v>0</v>
      </c>
      <c r="L30" s="6">
        <f t="shared" si="10"/>
        <v>0</v>
      </c>
      <c r="M30" s="20">
        <f t="shared" si="11"/>
        <v>0</v>
      </c>
      <c r="N30" s="7">
        <f t="shared" si="12"/>
        <v>0</v>
      </c>
      <c r="O30" s="19">
        <f t="shared" si="13"/>
        <v>0</v>
      </c>
      <c r="P30" s="7">
        <f t="shared" si="14"/>
        <v>0</v>
      </c>
      <c r="Q30" s="20">
        <f t="shared" si="15"/>
        <v>0</v>
      </c>
      <c r="R30" s="7">
        <f t="shared" si="4"/>
        <v>0</v>
      </c>
      <c r="T30" s="4"/>
      <c r="U30" s="5"/>
      <c r="V30" s="1"/>
      <c r="W30" s="1"/>
      <c r="X30" s="1"/>
      <c r="Y30" s="1"/>
      <c r="Z30" s="1"/>
      <c r="AA30" s="1"/>
      <c r="AB30" s="1"/>
    </row>
    <row r="31" spans="2:28" ht="22.5" customHeight="1" x14ac:dyDescent="0.2">
      <c r="B31" s="40">
        <v>23</v>
      </c>
      <c r="C31" s="41">
        <f t="shared" si="0"/>
        <v>0</v>
      </c>
      <c r="D31" s="42">
        <f t="shared" si="1"/>
        <v>0</v>
      </c>
      <c r="E31" s="14">
        <f t="shared" si="2"/>
        <v>0</v>
      </c>
      <c r="F31" s="15">
        <f t="shared" si="3"/>
        <v>0</v>
      </c>
      <c r="G31" s="14">
        <f t="shared" si="5"/>
        <v>0</v>
      </c>
      <c r="H31" s="10">
        <f t="shared" si="6"/>
        <v>0</v>
      </c>
      <c r="I31" s="19">
        <f t="shared" si="7"/>
        <v>0</v>
      </c>
      <c r="J31" s="6">
        <f t="shared" si="8"/>
        <v>0</v>
      </c>
      <c r="K31" s="19">
        <f t="shared" si="9"/>
        <v>0</v>
      </c>
      <c r="L31" s="6">
        <f t="shared" si="10"/>
        <v>0</v>
      </c>
      <c r="M31" s="20">
        <f t="shared" si="11"/>
        <v>0</v>
      </c>
      <c r="N31" s="7">
        <f t="shared" si="12"/>
        <v>0</v>
      </c>
      <c r="O31" s="19">
        <f t="shared" si="13"/>
        <v>0</v>
      </c>
      <c r="P31" s="7">
        <f t="shared" si="14"/>
        <v>0</v>
      </c>
      <c r="Q31" s="20">
        <f t="shared" si="15"/>
        <v>0</v>
      </c>
      <c r="R31" s="7">
        <f t="shared" si="4"/>
        <v>0</v>
      </c>
      <c r="T31" s="4"/>
      <c r="U31" s="5"/>
      <c r="V31" s="1"/>
      <c r="W31" s="1"/>
      <c r="X31" s="1"/>
      <c r="Y31" s="1"/>
      <c r="Z31" s="1"/>
      <c r="AA31" s="1"/>
      <c r="AB31" s="1"/>
    </row>
    <row r="32" spans="2:28" ht="22.5" customHeight="1" x14ac:dyDescent="0.2">
      <c r="B32" s="40">
        <v>24</v>
      </c>
      <c r="C32" s="41">
        <f t="shared" si="0"/>
        <v>0</v>
      </c>
      <c r="D32" s="42">
        <f t="shared" si="1"/>
        <v>0</v>
      </c>
      <c r="E32" s="14">
        <f t="shared" si="2"/>
        <v>0</v>
      </c>
      <c r="F32" s="15">
        <f t="shared" si="3"/>
        <v>0</v>
      </c>
      <c r="G32" s="14">
        <f t="shared" si="5"/>
        <v>0</v>
      </c>
      <c r="H32" s="10">
        <f t="shared" si="6"/>
        <v>0</v>
      </c>
      <c r="I32" s="19">
        <f t="shared" si="7"/>
        <v>0</v>
      </c>
      <c r="J32" s="6">
        <f t="shared" si="8"/>
        <v>0</v>
      </c>
      <c r="K32" s="19">
        <f t="shared" si="9"/>
        <v>0</v>
      </c>
      <c r="L32" s="6">
        <f t="shared" si="10"/>
        <v>0</v>
      </c>
      <c r="M32" s="20">
        <f t="shared" si="11"/>
        <v>0</v>
      </c>
      <c r="N32" s="7">
        <f t="shared" si="12"/>
        <v>0</v>
      </c>
      <c r="O32" s="19">
        <f t="shared" si="13"/>
        <v>0</v>
      </c>
      <c r="P32" s="7">
        <f t="shared" si="14"/>
        <v>0</v>
      </c>
      <c r="Q32" s="20">
        <f t="shared" si="15"/>
        <v>0</v>
      </c>
      <c r="R32" s="7">
        <f t="shared" si="4"/>
        <v>0</v>
      </c>
      <c r="T32" s="4"/>
      <c r="U32" s="5"/>
      <c r="V32" s="1"/>
      <c r="W32" s="1"/>
      <c r="X32" s="1"/>
      <c r="Y32" s="1"/>
      <c r="Z32" s="1"/>
      <c r="AA32" s="1"/>
      <c r="AB32" s="1"/>
    </row>
    <row r="33" spans="2:28" ht="22.5" customHeight="1" x14ac:dyDescent="0.2">
      <c r="B33" s="40">
        <v>25</v>
      </c>
      <c r="C33" s="41">
        <f t="shared" si="0"/>
        <v>0</v>
      </c>
      <c r="D33" s="42">
        <f t="shared" si="1"/>
        <v>0</v>
      </c>
      <c r="E33" s="14">
        <f t="shared" si="2"/>
        <v>0</v>
      </c>
      <c r="F33" s="15">
        <f t="shared" si="3"/>
        <v>0</v>
      </c>
      <c r="G33" s="14">
        <f t="shared" si="5"/>
        <v>0</v>
      </c>
      <c r="H33" s="10">
        <f t="shared" si="6"/>
        <v>0</v>
      </c>
      <c r="I33" s="19">
        <f t="shared" si="7"/>
        <v>0</v>
      </c>
      <c r="J33" s="6">
        <f t="shared" si="8"/>
        <v>0</v>
      </c>
      <c r="K33" s="19">
        <f t="shared" si="9"/>
        <v>0</v>
      </c>
      <c r="L33" s="6">
        <f t="shared" si="10"/>
        <v>0</v>
      </c>
      <c r="M33" s="20">
        <f t="shared" si="11"/>
        <v>0</v>
      </c>
      <c r="N33" s="7">
        <f t="shared" si="12"/>
        <v>0</v>
      </c>
      <c r="O33" s="19">
        <f t="shared" si="13"/>
        <v>0</v>
      </c>
      <c r="P33" s="7">
        <f t="shared" si="14"/>
        <v>0</v>
      </c>
      <c r="Q33" s="20">
        <f t="shared" si="15"/>
        <v>0</v>
      </c>
      <c r="R33" s="7">
        <f t="shared" si="4"/>
        <v>0</v>
      </c>
      <c r="T33" s="4"/>
      <c r="U33" s="5"/>
      <c r="V33" s="1"/>
      <c r="W33" s="1"/>
      <c r="X33" s="1"/>
      <c r="Y33" s="1"/>
      <c r="Z33" s="1"/>
      <c r="AA33" s="1"/>
      <c r="AB33" s="1"/>
    </row>
    <row r="34" spans="2:28" ht="22.5" customHeight="1" x14ac:dyDescent="0.2">
      <c r="B34" s="40">
        <v>26</v>
      </c>
      <c r="C34" s="41">
        <f t="shared" si="0"/>
        <v>0</v>
      </c>
      <c r="D34" s="42">
        <f t="shared" si="1"/>
        <v>0</v>
      </c>
      <c r="E34" s="14">
        <f t="shared" si="2"/>
        <v>0</v>
      </c>
      <c r="F34" s="15">
        <f t="shared" si="3"/>
        <v>0</v>
      </c>
      <c r="G34" s="14">
        <f t="shared" si="5"/>
        <v>0</v>
      </c>
      <c r="H34" s="10">
        <f t="shared" si="6"/>
        <v>0</v>
      </c>
      <c r="I34" s="19">
        <f t="shared" si="7"/>
        <v>0</v>
      </c>
      <c r="J34" s="6">
        <f t="shared" si="8"/>
        <v>0</v>
      </c>
      <c r="K34" s="19">
        <f t="shared" si="9"/>
        <v>0</v>
      </c>
      <c r="L34" s="6">
        <f t="shared" si="10"/>
        <v>0</v>
      </c>
      <c r="M34" s="20">
        <f t="shared" si="11"/>
        <v>0</v>
      </c>
      <c r="N34" s="7">
        <f t="shared" si="12"/>
        <v>0</v>
      </c>
      <c r="O34" s="19">
        <f t="shared" si="13"/>
        <v>0</v>
      </c>
      <c r="P34" s="7">
        <f t="shared" si="14"/>
        <v>0</v>
      </c>
      <c r="Q34" s="20">
        <f t="shared" si="15"/>
        <v>0</v>
      </c>
      <c r="R34" s="7">
        <f t="shared" si="4"/>
        <v>0</v>
      </c>
      <c r="T34" s="4"/>
      <c r="U34" s="5"/>
      <c r="V34" s="1"/>
      <c r="W34" s="1"/>
      <c r="X34" s="1"/>
      <c r="Y34" s="1"/>
      <c r="Z34" s="1"/>
      <c r="AA34" s="1"/>
      <c r="AB34" s="1"/>
    </row>
    <row r="35" spans="2:28" ht="22.5" customHeight="1" x14ac:dyDescent="0.2">
      <c r="B35" s="40">
        <v>27</v>
      </c>
      <c r="C35" s="41">
        <f t="shared" si="0"/>
        <v>0</v>
      </c>
      <c r="D35" s="42">
        <f t="shared" si="1"/>
        <v>0</v>
      </c>
      <c r="E35" s="14">
        <f t="shared" si="2"/>
        <v>0</v>
      </c>
      <c r="F35" s="15">
        <f t="shared" si="3"/>
        <v>0</v>
      </c>
      <c r="G35" s="14">
        <f t="shared" si="5"/>
        <v>0</v>
      </c>
      <c r="H35" s="10">
        <f t="shared" si="6"/>
        <v>0</v>
      </c>
      <c r="I35" s="19">
        <f t="shared" si="7"/>
        <v>0</v>
      </c>
      <c r="J35" s="6">
        <f t="shared" si="8"/>
        <v>0</v>
      </c>
      <c r="K35" s="19">
        <f t="shared" si="9"/>
        <v>0</v>
      </c>
      <c r="L35" s="6">
        <f t="shared" si="10"/>
        <v>0</v>
      </c>
      <c r="M35" s="20">
        <f t="shared" si="11"/>
        <v>0</v>
      </c>
      <c r="N35" s="7">
        <f t="shared" si="12"/>
        <v>0</v>
      </c>
      <c r="O35" s="19">
        <f t="shared" si="13"/>
        <v>0</v>
      </c>
      <c r="P35" s="7">
        <f t="shared" si="14"/>
        <v>0</v>
      </c>
      <c r="Q35" s="20">
        <f t="shared" si="15"/>
        <v>0</v>
      </c>
      <c r="R35" s="7">
        <f t="shared" si="4"/>
        <v>0</v>
      </c>
      <c r="T35" s="4"/>
      <c r="U35" s="5"/>
      <c r="V35" s="1"/>
      <c r="W35" s="1"/>
      <c r="X35" s="1"/>
      <c r="Y35" s="1"/>
      <c r="Z35" s="1"/>
      <c r="AA35" s="1"/>
      <c r="AB35" s="1"/>
    </row>
    <row r="36" spans="2:28" ht="22.5" customHeight="1" x14ac:dyDescent="0.2">
      <c r="B36" s="40">
        <v>28</v>
      </c>
      <c r="C36" s="41">
        <f t="shared" si="0"/>
        <v>0</v>
      </c>
      <c r="D36" s="42">
        <f t="shared" si="1"/>
        <v>0</v>
      </c>
      <c r="E36" s="14">
        <f t="shared" si="2"/>
        <v>0</v>
      </c>
      <c r="F36" s="15">
        <f t="shared" si="3"/>
        <v>0</v>
      </c>
      <c r="G36" s="14">
        <f t="shared" si="5"/>
        <v>0</v>
      </c>
      <c r="H36" s="10">
        <f t="shared" si="6"/>
        <v>0</v>
      </c>
      <c r="I36" s="19">
        <f t="shared" si="7"/>
        <v>0</v>
      </c>
      <c r="J36" s="6">
        <f t="shared" si="8"/>
        <v>0</v>
      </c>
      <c r="K36" s="19">
        <f t="shared" si="9"/>
        <v>0</v>
      </c>
      <c r="L36" s="6">
        <f t="shared" si="10"/>
        <v>0</v>
      </c>
      <c r="M36" s="20">
        <f t="shared" si="11"/>
        <v>0</v>
      </c>
      <c r="N36" s="7">
        <f t="shared" si="12"/>
        <v>0</v>
      </c>
      <c r="O36" s="19">
        <f t="shared" si="13"/>
        <v>0</v>
      </c>
      <c r="P36" s="7">
        <f t="shared" si="14"/>
        <v>0</v>
      </c>
      <c r="Q36" s="20">
        <f t="shared" si="15"/>
        <v>0</v>
      </c>
      <c r="R36" s="7">
        <f t="shared" si="4"/>
        <v>0</v>
      </c>
      <c r="T36" s="4"/>
      <c r="U36" s="5"/>
      <c r="V36" s="1"/>
      <c r="W36" s="1"/>
      <c r="X36" s="1"/>
      <c r="Y36" s="1"/>
      <c r="Z36" s="1"/>
      <c r="AA36" s="1"/>
      <c r="AB36" s="1"/>
    </row>
    <row r="37" spans="2:28" ht="22.5" customHeight="1" x14ac:dyDescent="0.2">
      <c r="B37" s="40">
        <v>29</v>
      </c>
      <c r="C37" s="41">
        <f t="shared" si="0"/>
        <v>0</v>
      </c>
      <c r="D37" s="42">
        <f t="shared" si="1"/>
        <v>0</v>
      </c>
      <c r="E37" s="14">
        <f t="shared" si="2"/>
        <v>0</v>
      </c>
      <c r="F37" s="15">
        <f t="shared" si="3"/>
        <v>0</v>
      </c>
      <c r="G37" s="14">
        <f>+X37*$H$4</f>
        <v>0</v>
      </c>
      <c r="H37" s="10">
        <f t="shared" si="6"/>
        <v>0</v>
      </c>
      <c r="I37" s="19">
        <f>+Y37*$L$3</f>
        <v>0</v>
      </c>
      <c r="J37" s="6">
        <f t="shared" si="8"/>
        <v>0</v>
      </c>
      <c r="K37" s="19">
        <f>+Z37*$J$4</f>
        <v>0</v>
      </c>
      <c r="L37" s="6">
        <f t="shared" si="10"/>
        <v>0</v>
      </c>
      <c r="M37" s="20">
        <f>+(IF($J$3&lt;1,AA37*$H$4,G37*$J$3))</f>
        <v>0</v>
      </c>
      <c r="N37" s="7">
        <f t="shared" si="12"/>
        <v>0</v>
      </c>
      <c r="O37" s="19">
        <f>+AB37*$L$4</f>
        <v>0</v>
      </c>
      <c r="P37" s="7">
        <f t="shared" si="14"/>
        <v>0</v>
      </c>
      <c r="Q37" s="20">
        <f t="shared" si="15"/>
        <v>0</v>
      </c>
      <c r="R37" s="7">
        <f t="shared" si="4"/>
        <v>0</v>
      </c>
      <c r="T37" s="4"/>
      <c r="U37" s="5"/>
      <c r="V37" s="1"/>
      <c r="W37" s="1"/>
      <c r="X37" s="1"/>
      <c r="Y37" s="1"/>
      <c r="Z37" s="1"/>
      <c r="AA37" s="1"/>
      <c r="AB37" s="1"/>
    </row>
    <row r="38" spans="2:28" ht="22.5" customHeight="1" x14ac:dyDescent="0.2">
      <c r="B38" s="40">
        <v>30</v>
      </c>
      <c r="C38" s="41">
        <f t="shared" si="0"/>
        <v>0</v>
      </c>
      <c r="D38" s="42">
        <f t="shared" si="1"/>
        <v>0</v>
      </c>
      <c r="E38" s="14">
        <f t="shared" si="2"/>
        <v>0</v>
      </c>
      <c r="F38" s="15">
        <f t="shared" si="3"/>
        <v>0</v>
      </c>
      <c r="G38" s="14">
        <f>+X38*$H$4</f>
        <v>0</v>
      </c>
      <c r="H38" s="10">
        <f>+F38*G38</f>
        <v>0</v>
      </c>
      <c r="I38" s="19">
        <f>+Y38*$L$3</f>
        <v>0</v>
      </c>
      <c r="J38" s="6">
        <f>+I38*F38</f>
        <v>0</v>
      </c>
      <c r="K38" s="19">
        <f>+Z38*$J$4</f>
        <v>0</v>
      </c>
      <c r="L38" s="6">
        <f>+K38*F38</f>
        <v>0</v>
      </c>
      <c r="M38" s="20">
        <f>+(IF($J$3&lt;1,AA38*$H$4,G38*$J$3))</f>
        <v>0</v>
      </c>
      <c r="N38" s="7">
        <f>+M38*F38</f>
        <v>0</v>
      </c>
      <c r="O38" s="19">
        <f>+AB38*$L$4</f>
        <v>0</v>
      </c>
      <c r="P38" s="7">
        <f>+O38*F38</f>
        <v>0</v>
      </c>
      <c r="Q38" s="20">
        <f>+IF(F38=0,0,R38/F38)</f>
        <v>0</v>
      </c>
      <c r="R38" s="7">
        <f t="shared" si="4"/>
        <v>0</v>
      </c>
      <c r="T38" s="4"/>
      <c r="U38" s="5"/>
      <c r="V38" s="1"/>
      <c r="W38" s="1"/>
      <c r="X38" s="1"/>
      <c r="Y38" s="1"/>
      <c r="Z38" s="1"/>
      <c r="AA38" s="1"/>
      <c r="AB38" s="1"/>
    </row>
    <row r="39" spans="2:28" ht="22.5" customHeight="1" x14ac:dyDescent="0.2">
      <c r="B39" s="40">
        <v>31</v>
      </c>
      <c r="C39" s="41">
        <f t="shared" si="0"/>
        <v>0</v>
      </c>
      <c r="D39" s="42">
        <f t="shared" si="1"/>
        <v>0</v>
      </c>
      <c r="E39" s="14">
        <f t="shared" si="2"/>
        <v>0</v>
      </c>
      <c r="F39" s="15">
        <f t="shared" si="3"/>
        <v>0</v>
      </c>
      <c r="G39" s="14">
        <f>+X39*$H$4</f>
        <v>0</v>
      </c>
      <c r="H39" s="10">
        <f>+F39*G39</f>
        <v>0</v>
      </c>
      <c r="I39" s="19">
        <f>+Y39*$L$3</f>
        <v>0</v>
      </c>
      <c r="J39" s="6">
        <f>+I39*F39</f>
        <v>0</v>
      </c>
      <c r="K39" s="19">
        <f>+Z39*$J$4</f>
        <v>0</v>
      </c>
      <c r="L39" s="6">
        <f>+K39*F39</f>
        <v>0</v>
      </c>
      <c r="M39" s="20">
        <f>+(IF($J$3&lt;1,AA39*$H$4,G39*$J$3))</f>
        <v>0</v>
      </c>
      <c r="N39" s="7">
        <f>+M39*F39</f>
        <v>0</v>
      </c>
      <c r="O39" s="19">
        <f>+AB39*$L$4</f>
        <v>0</v>
      </c>
      <c r="P39" s="7">
        <f>+O39*F39</f>
        <v>0</v>
      </c>
      <c r="Q39" s="20">
        <f>+IF(F39=0,0,R39/F39)</f>
        <v>0</v>
      </c>
      <c r="R39" s="7">
        <f t="shared" si="4"/>
        <v>0</v>
      </c>
      <c r="T39" s="4"/>
      <c r="U39" s="5"/>
      <c r="V39" s="1"/>
      <c r="W39" s="1"/>
      <c r="X39" s="1"/>
      <c r="Y39" s="1"/>
      <c r="Z39" s="1"/>
      <c r="AA39" s="1"/>
      <c r="AB39" s="1"/>
    </row>
    <row r="40" spans="2:28" ht="22.5" customHeight="1" x14ac:dyDescent="0.2">
      <c r="B40" s="148">
        <v>32</v>
      </c>
      <c r="C40" s="149">
        <f t="shared" si="0"/>
        <v>0</v>
      </c>
      <c r="D40" s="150">
        <f t="shared" si="1"/>
        <v>0</v>
      </c>
      <c r="E40" s="151">
        <f t="shared" si="2"/>
        <v>0</v>
      </c>
      <c r="F40" s="152">
        <f t="shared" si="3"/>
        <v>0</v>
      </c>
      <c r="G40" s="151">
        <f>+X40*$H$4</f>
        <v>0</v>
      </c>
      <c r="H40" s="153">
        <f>+F40*G40</f>
        <v>0</v>
      </c>
      <c r="I40" s="154">
        <f>+Y40*$L$3</f>
        <v>0</v>
      </c>
      <c r="J40" s="155">
        <f>+I40*F40</f>
        <v>0</v>
      </c>
      <c r="K40" s="154">
        <f>+Z40*$J$4</f>
        <v>0</v>
      </c>
      <c r="L40" s="155">
        <f>+K40*F40</f>
        <v>0</v>
      </c>
      <c r="M40" s="156">
        <f>+(IF($J$3&lt;1,AA40*$H$4,G40*$J$3))</f>
        <v>0</v>
      </c>
      <c r="N40" s="157">
        <f>+M40*F40</f>
        <v>0</v>
      </c>
      <c r="O40" s="154">
        <f>+AB40*$L$4</f>
        <v>0</v>
      </c>
      <c r="P40" s="157">
        <f>+O40*F40</f>
        <v>0</v>
      </c>
      <c r="Q40" s="156">
        <f>+IF(F40=0,0,R40/F40)</f>
        <v>0</v>
      </c>
      <c r="R40" s="157">
        <f t="shared" si="4"/>
        <v>0</v>
      </c>
      <c r="T40" s="4"/>
      <c r="U40" s="5"/>
      <c r="V40" s="1"/>
      <c r="W40" s="1"/>
      <c r="X40" s="1"/>
      <c r="Y40" s="1"/>
      <c r="Z40" s="1"/>
      <c r="AA40" s="1"/>
      <c r="AB40" s="1"/>
    </row>
    <row r="41" spans="2:28" ht="22.5" customHeight="1" x14ac:dyDescent="0.25">
      <c r="B41" s="148">
        <v>33</v>
      </c>
      <c r="C41" s="204"/>
      <c r="D41" s="205"/>
      <c r="E41" s="206"/>
      <c r="F41" s="207"/>
      <c r="G41" s="208"/>
      <c r="H41" s="209"/>
      <c r="I41" s="210"/>
      <c r="J41" s="209"/>
      <c r="K41" s="210"/>
      <c r="L41" s="209"/>
      <c r="M41" s="210"/>
      <c r="N41" s="211"/>
      <c r="O41" s="212"/>
      <c r="P41" s="209"/>
      <c r="Q41" s="210"/>
      <c r="R41" s="213"/>
      <c r="T41" s="43"/>
      <c r="U41" s="23"/>
    </row>
    <row r="42" spans="2:28" ht="22.5" customHeight="1" x14ac:dyDescent="0.2">
      <c r="B42" s="148">
        <v>34</v>
      </c>
      <c r="C42" s="199"/>
      <c r="D42" s="200"/>
      <c r="E42" s="201"/>
      <c r="F42" s="16"/>
      <c r="G42" s="17"/>
      <c r="H42" s="200"/>
      <c r="I42" s="201"/>
      <c r="J42" s="16"/>
      <c r="K42" s="17"/>
      <c r="L42" s="200"/>
      <c r="M42" s="201"/>
      <c r="N42" s="16"/>
      <c r="O42" s="17"/>
      <c r="P42" s="202"/>
      <c r="Q42" s="203"/>
      <c r="R42" s="214"/>
    </row>
    <row r="43" spans="2:28" ht="22.5" customHeight="1" thickBot="1" x14ac:dyDescent="0.25">
      <c r="B43" s="148">
        <v>35</v>
      </c>
      <c r="C43" s="170"/>
      <c r="D43" s="186"/>
      <c r="E43" s="188"/>
      <c r="F43" s="189"/>
      <c r="G43" s="14"/>
      <c r="H43" s="192"/>
      <c r="I43" s="195"/>
      <c r="J43" s="7"/>
      <c r="K43" s="193"/>
      <c r="L43" s="21"/>
      <c r="M43" s="195"/>
      <c r="N43" s="7"/>
      <c r="O43" s="193"/>
      <c r="P43" s="7"/>
      <c r="Q43" s="193"/>
      <c r="R43" s="215"/>
    </row>
    <row r="44" spans="2:28" ht="22.5" customHeight="1" thickBot="1" x14ac:dyDescent="0.3">
      <c r="B44" s="168"/>
      <c r="C44" s="185"/>
      <c r="D44" s="167" t="s">
        <v>244</v>
      </c>
      <c r="E44" s="190"/>
      <c r="F44" s="191"/>
      <c r="G44" s="187"/>
      <c r="H44" s="196">
        <f>SUM(H9:H43)</f>
        <v>0</v>
      </c>
      <c r="I44" s="190"/>
      <c r="J44" s="166">
        <f>SUM(J9:J43)</f>
        <v>0</v>
      </c>
      <c r="K44" s="194"/>
      <c r="L44" s="196">
        <f>SUM(L9:L43)</f>
        <v>0</v>
      </c>
      <c r="M44" s="197"/>
      <c r="N44" s="166">
        <f>SUM(N9:N43)</f>
        <v>0</v>
      </c>
      <c r="O44" s="194"/>
      <c r="P44" s="198">
        <f>SUM(P9:P43)</f>
        <v>0</v>
      </c>
      <c r="Q44" s="216"/>
      <c r="R44" s="169">
        <f>SUM(J44:Q44)</f>
        <v>0</v>
      </c>
    </row>
  </sheetData>
  <mergeCells count="17">
    <mergeCell ref="B3:C3"/>
    <mergeCell ref="G6:H6"/>
    <mergeCell ref="I6:J6"/>
    <mergeCell ref="B6:B7"/>
    <mergeCell ref="E6:E7"/>
    <mergeCell ref="D6:D7"/>
    <mergeCell ref="C6:C7"/>
    <mergeCell ref="B4:C4"/>
    <mergeCell ref="E2:L2"/>
    <mergeCell ref="E3:H3"/>
    <mergeCell ref="E4:G4"/>
    <mergeCell ref="N2:R2"/>
    <mergeCell ref="O6:P6"/>
    <mergeCell ref="K6:L6"/>
    <mergeCell ref="Q6:R6"/>
    <mergeCell ref="F6:F7"/>
    <mergeCell ref="M6:N6"/>
  </mergeCells>
  <phoneticPr fontId="7" type="noConversion"/>
  <conditionalFormatting sqref="M8">
    <cfRule type="cellIs" priority="1" stopIfTrue="1" operator="greaterThan">
      <formula>0</formula>
    </cfRule>
  </conditionalFormatting>
  <conditionalFormatting sqref="J3">
    <cfRule type="cellIs" dxfId="0" priority="2" stopIfTrue="1" operator="greaterThan">
      <formula>0</formula>
    </cfRule>
  </conditionalFormatting>
  <pageMargins left="0.78740157480314965" right="0.39370078740157483" top="0.39370078740157483" bottom="0.39370078740157483" header="0.15748031496062992" footer="0.19685039370078741"/>
  <pageSetup paperSize="9" scale="54" fitToHeight="2" orientation="landscape" r:id="rId1"/>
  <headerFooter alignWithMargins="0">
    <oddFooter>&amp;LMolio Prisdata Skabelon, &amp;A&amp;R&amp;P  |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50"/>
  <sheetViews>
    <sheetView showZeros="0" zoomScale="90" zoomScaleNormal="90" zoomScaleSheetLayoutView="85" workbookViewId="0">
      <pane ySplit="8" topLeftCell="A9" activePane="bottomLeft" state="frozen"/>
      <selection activeCell="S35" sqref="S35"/>
      <selection pane="bottomLeft" activeCell="K9" sqref="K9"/>
    </sheetView>
  </sheetViews>
  <sheetFormatPr defaultColWidth="9.140625" defaultRowHeight="17.25" customHeight="1" x14ac:dyDescent="0.2"/>
  <cols>
    <col min="1" max="1" width="1.7109375" customWidth="1"/>
    <col min="2" max="2" width="5.7109375" customWidth="1"/>
    <col min="3" max="3" width="12.7109375" customWidth="1"/>
    <col min="4" max="4" width="60.7109375" customWidth="1"/>
    <col min="5" max="7" width="12.7109375" customWidth="1"/>
    <col min="8" max="8" width="14.7109375" customWidth="1"/>
    <col min="9" max="9" width="5.7109375" customWidth="1"/>
    <col min="10" max="10" width="12.85546875" customWidth="1"/>
    <col min="11" max="11" width="16.7109375" bestFit="1" customWidth="1"/>
    <col min="12" max="12" width="60.42578125" customWidth="1"/>
    <col min="13" max="15" width="12.7109375" customWidth="1"/>
  </cols>
  <sheetData>
    <row r="1" spans="2:18" ht="5.0999999999999996" customHeight="1" x14ac:dyDescent="0.2">
      <c r="B1" s="23"/>
      <c r="C1" s="23"/>
      <c r="D1" s="23"/>
      <c r="E1" s="23"/>
    </row>
    <row r="2" spans="2:18" ht="30" customHeight="1" thickBot="1" x14ac:dyDescent="0.3">
      <c r="F2" s="375" t="s">
        <v>249</v>
      </c>
      <c r="G2" s="375"/>
      <c r="H2" s="375"/>
      <c r="I2" s="24"/>
    </row>
    <row r="3" spans="2:18" ht="22.5" customHeight="1" x14ac:dyDescent="0.25">
      <c r="B3" s="354" t="s">
        <v>12</v>
      </c>
      <c r="C3" s="372"/>
      <c r="D3" s="225"/>
      <c r="E3" s="227" t="s">
        <v>31</v>
      </c>
      <c r="F3" s="226"/>
      <c r="G3" s="176" t="s">
        <v>28</v>
      </c>
      <c r="H3" s="55"/>
      <c r="J3" s="327" t="s">
        <v>247</v>
      </c>
    </row>
    <row r="4" spans="2:18" ht="22.5" customHeight="1" thickBot="1" x14ac:dyDescent="0.3">
      <c r="B4" s="373" t="s">
        <v>13</v>
      </c>
      <c r="C4" s="374"/>
      <c r="D4" s="56"/>
      <c r="E4" s="218" t="s">
        <v>15</v>
      </c>
      <c r="F4" s="57"/>
      <c r="G4" s="219" t="s">
        <v>14</v>
      </c>
      <c r="H4" s="57"/>
    </row>
    <row r="5" spans="2:18" ht="22.5" customHeight="1" thickBot="1" x14ac:dyDescent="0.3">
      <c r="B5" s="370" t="s">
        <v>242</v>
      </c>
      <c r="C5" s="371"/>
      <c r="D5" s="58"/>
      <c r="E5" s="220" t="s">
        <v>32</v>
      </c>
      <c r="F5" s="59"/>
      <c r="G5" s="180" t="s">
        <v>17</v>
      </c>
      <c r="H5" s="60"/>
      <c r="J5" s="376" t="s">
        <v>30</v>
      </c>
      <c r="K5" s="378" t="str">
        <f>C7</f>
        <v>Prisnr.</v>
      </c>
      <c r="L5" s="380" t="str">
        <f>D7</f>
        <v>Beskrivelse</v>
      </c>
      <c r="M5" s="382" t="str">
        <f>E7</f>
        <v>Enhed</v>
      </c>
      <c r="N5" s="382" t="str">
        <f>F7</f>
        <v>Mængde</v>
      </c>
      <c r="O5" s="368" t="s">
        <v>220</v>
      </c>
    </row>
    <row r="6" spans="2:18" ht="18.75" customHeight="1" x14ac:dyDescent="0.25">
      <c r="B6" s="323"/>
      <c r="C6" s="223"/>
      <c r="D6" s="138"/>
      <c r="E6" s="224"/>
      <c r="F6" s="138"/>
      <c r="G6" s="224"/>
      <c r="H6" s="138"/>
      <c r="J6" s="377"/>
      <c r="K6" s="379"/>
      <c r="L6" s="381"/>
      <c r="M6" s="381"/>
      <c r="N6" s="381"/>
      <c r="O6" s="369"/>
    </row>
    <row r="7" spans="2:18" ht="24.95" customHeight="1" thickBot="1" x14ac:dyDescent="0.25">
      <c r="B7" s="51" t="s">
        <v>22</v>
      </c>
      <c r="C7" s="61" t="s">
        <v>252</v>
      </c>
      <c r="D7" s="54" t="s">
        <v>219</v>
      </c>
      <c r="E7" s="52" t="s">
        <v>23</v>
      </c>
      <c r="F7" s="53" t="s">
        <v>8</v>
      </c>
      <c r="G7" s="221" t="s">
        <v>240</v>
      </c>
      <c r="H7" s="222" t="s">
        <v>33</v>
      </c>
      <c r="J7" s="123" t="s">
        <v>1</v>
      </c>
      <c r="K7" s="124" t="s">
        <v>2</v>
      </c>
      <c r="L7" s="124" t="s">
        <v>3</v>
      </c>
      <c r="M7" s="124" t="s">
        <v>4</v>
      </c>
      <c r="N7" s="124" t="s">
        <v>5</v>
      </c>
      <c r="O7" s="125" t="s">
        <v>6</v>
      </c>
      <c r="P7" s="2"/>
    </row>
    <row r="8" spans="2:18" ht="22.5" customHeight="1" thickBot="1" x14ac:dyDescent="0.25">
      <c r="B8" s="30"/>
      <c r="C8" s="31"/>
      <c r="D8" s="32"/>
      <c r="E8" s="33"/>
      <c r="F8" s="34"/>
      <c r="G8" s="13"/>
      <c r="H8" s="9"/>
      <c r="K8" s="62" t="s">
        <v>29</v>
      </c>
    </row>
    <row r="9" spans="2:18" ht="22.5" customHeight="1" thickBot="1" x14ac:dyDescent="0.25">
      <c r="B9" s="40">
        <v>1</v>
      </c>
      <c r="C9" s="63">
        <f t="shared" ref="C9:C48" si="0">+K9</f>
        <v>0</v>
      </c>
      <c r="D9" s="42">
        <f t="shared" ref="D9:D48" si="1">+L9</f>
        <v>0</v>
      </c>
      <c r="E9" s="14">
        <f t="shared" ref="E9:E48" si="2">+M9</f>
        <v>0</v>
      </c>
      <c r="F9" s="15">
        <f t="shared" ref="F9:F48" si="3">+N9</f>
        <v>0</v>
      </c>
      <c r="G9" s="14">
        <f t="shared" ref="G9:G48" si="4">+O9*J9</f>
        <v>0</v>
      </c>
      <c r="H9" s="217">
        <f t="shared" ref="H9:H48" si="5">F9*G9</f>
        <v>0</v>
      </c>
      <c r="J9" s="64">
        <v>1</v>
      </c>
      <c r="K9" s="328"/>
      <c r="L9" s="1"/>
      <c r="M9" s="1"/>
      <c r="N9" s="1"/>
      <c r="O9" s="1"/>
      <c r="R9">
        <v>0</v>
      </c>
    </row>
    <row r="10" spans="2:18" ht="22.5" customHeight="1" x14ac:dyDescent="0.2">
      <c r="B10" s="40">
        <v>2</v>
      </c>
      <c r="C10" s="63">
        <f t="shared" si="0"/>
        <v>0</v>
      </c>
      <c r="D10" s="42">
        <f t="shared" si="1"/>
        <v>0</v>
      </c>
      <c r="E10" s="14">
        <f t="shared" si="2"/>
        <v>0</v>
      </c>
      <c r="F10" s="15">
        <f t="shared" si="3"/>
        <v>0</v>
      </c>
      <c r="G10" s="14">
        <f t="shared" si="4"/>
        <v>0</v>
      </c>
      <c r="H10" s="217">
        <f t="shared" si="5"/>
        <v>0</v>
      </c>
      <c r="J10" s="64">
        <v>1</v>
      </c>
      <c r="K10" s="1"/>
      <c r="L10" s="1"/>
      <c r="M10" s="1"/>
      <c r="N10" s="1"/>
      <c r="O10" s="1"/>
      <c r="R10">
        <v>0</v>
      </c>
    </row>
    <row r="11" spans="2:18" ht="22.5" customHeight="1" x14ac:dyDescent="0.2">
      <c r="B11" s="40">
        <v>3</v>
      </c>
      <c r="C11" s="63">
        <f t="shared" si="0"/>
        <v>0</v>
      </c>
      <c r="D11" s="42">
        <f t="shared" si="1"/>
        <v>0</v>
      </c>
      <c r="E11" s="14">
        <f t="shared" si="2"/>
        <v>0</v>
      </c>
      <c r="F11" s="15">
        <f t="shared" si="3"/>
        <v>0</v>
      </c>
      <c r="G11" s="14">
        <f t="shared" si="4"/>
        <v>0</v>
      </c>
      <c r="H11" s="217">
        <f t="shared" si="5"/>
        <v>0</v>
      </c>
      <c r="J11" s="64">
        <v>1</v>
      </c>
      <c r="K11" s="1"/>
      <c r="L11" s="1"/>
      <c r="M11" s="1"/>
      <c r="N11" s="1"/>
      <c r="O11" s="1"/>
    </row>
    <row r="12" spans="2:18" ht="22.5" customHeight="1" x14ac:dyDescent="0.2">
      <c r="B12" s="40">
        <v>4</v>
      </c>
      <c r="C12" s="63">
        <f t="shared" si="0"/>
        <v>0</v>
      </c>
      <c r="D12" s="42">
        <f t="shared" si="1"/>
        <v>0</v>
      </c>
      <c r="E12" s="14">
        <f t="shared" si="2"/>
        <v>0</v>
      </c>
      <c r="F12" s="15">
        <f t="shared" si="3"/>
        <v>0</v>
      </c>
      <c r="G12" s="14">
        <f t="shared" si="4"/>
        <v>0</v>
      </c>
      <c r="H12" s="217">
        <f t="shared" si="5"/>
        <v>0</v>
      </c>
      <c r="J12" s="64">
        <v>1</v>
      </c>
      <c r="K12" s="1"/>
      <c r="L12" s="1"/>
      <c r="M12" s="1"/>
      <c r="N12" s="1"/>
      <c r="O12" s="1"/>
    </row>
    <row r="13" spans="2:18" ht="22.5" customHeight="1" x14ac:dyDescent="0.2">
      <c r="B13" s="40">
        <v>5</v>
      </c>
      <c r="C13" s="63">
        <f t="shared" si="0"/>
        <v>0</v>
      </c>
      <c r="D13" s="42">
        <f t="shared" si="1"/>
        <v>0</v>
      </c>
      <c r="E13" s="14">
        <f t="shared" si="2"/>
        <v>0</v>
      </c>
      <c r="F13" s="15">
        <f t="shared" si="3"/>
        <v>0</v>
      </c>
      <c r="G13" s="14">
        <f t="shared" si="4"/>
        <v>0</v>
      </c>
      <c r="H13" s="217">
        <f t="shared" si="5"/>
        <v>0</v>
      </c>
      <c r="J13" s="64">
        <v>1</v>
      </c>
      <c r="K13" s="1"/>
      <c r="L13" s="1"/>
      <c r="M13" s="1"/>
      <c r="N13" s="1"/>
      <c r="O13" s="1"/>
    </row>
    <row r="14" spans="2:18" ht="22.5" customHeight="1" x14ac:dyDescent="0.2">
      <c r="B14" s="40">
        <v>6</v>
      </c>
      <c r="C14" s="63">
        <f t="shared" si="0"/>
        <v>0</v>
      </c>
      <c r="D14" s="42">
        <f t="shared" si="1"/>
        <v>0</v>
      </c>
      <c r="E14" s="14">
        <f t="shared" si="2"/>
        <v>0</v>
      </c>
      <c r="F14" s="15">
        <f t="shared" si="3"/>
        <v>0</v>
      </c>
      <c r="G14" s="14">
        <f t="shared" si="4"/>
        <v>0</v>
      </c>
      <c r="H14" s="217">
        <f t="shared" si="5"/>
        <v>0</v>
      </c>
      <c r="J14" s="64">
        <v>1</v>
      </c>
      <c r="K14" s="1"/>
      <c r="L14" s="1"/>
      <c r="M14" s="1"/>
      <c r="N14" s="1"/>
      <c r="O14" s="1"/>
    </row>
    <row r="15" spans="2:18" ht="22.5" customHeight="1" x14ac:dyDescent="0.2">
      <c r="B15" s="40">
        <v>7</v>
      </c>
      <c r="C15" s="63">
        <f t="shared" si="0"/>
        <v>0</v>
      </c>
      <c r="D15" s="42">
        <f t="shared" si="1"/>
        <v>0</v>
      </c>
      <c r="E15" s="14">
        <f t="shared" si="2"/>
        <v>0</v>
      </c>
      <c r="F15" s="15">
        <f t="shared" si="3"/>
        <v>0</v>
      </c>
      <c r="G15" s="14">
        <f t="shared" si="4"/>
        <v>0</v>
      </c>
      <c r="H15" s="217">
        <f t="shared" si="5"/>
        <v>0</v>
      </c>
      <c r="J15" s="64">
        <v>1</v>
      </c>
      <c r="K15" s="1"/>
      <c r="L15" s="1"/>
      <c r="M15" s="1"/>
      <c r="N15" s="1"/>
      <c r="O15" s="1"/>
    </row>
    <row r="16" spans="2:18" ht="22.5" customHeight="1" x14ac:dyDescent="0.2">
      <c r="B16" s="40">
        <v>8</v>
      </c>
      <c r="C16" s="63">
        <f t="shared" si="0"/>
        <v>0</v>
      </c>
      <c r="D16" s="42">
        <f t="shared" si="1"/>
        <v>0</v>
      </c>
      <c r="E16" s="14">
        <f t="shared" si="2"/>
        <v>0</v>
      </c>
      <c r="F16" s="15">
        <f t="shared" si="3"/>
        <v>0</v>
      </c>
      <c r="G16" s="14">
        <f t="shared" si="4"/>
        <v>0</v>
      </c>
      <c r="H16" s="217">
        <f t="shared" si="5"/>
        <v>0</v>
      </c>
      <c r="J16" s="64">
        <v>1</v>
      </c>
      <c r="K16" s="1"/>
      <c r="L16" s="1"/>
      <c r="M16" s="1"/>
      <c r="N16" s="1"/>
      <c r="O16" s="65"/>
    </row>
    <row r="17" spans="2:15" ht="22.5" customHeight="1" x14ac:dyDescent="0.2">
      <c r="B17" s="40">
        <v>9</v>
      </c>
      <c r="C17" s="63">
        <f t="shared" si="0"/>
        <v>0</v>
      </c>
      <c r="D17" s="42">
        <f t="shared" si="1"/>
        <v>0</v>
      </c>
      <c r="E17" s="14">
        <f t="shared" si="2"/>
        <v>0</v>
      </c>
      <c r="F17" s="15">
        <f t="shared" si="3"/>
        <v>0</v>
      </c>
      <c r="G17" s="14">
        <f t="shared" si="4"/>
        <v>0</v>
      </c>
      <c r="H17" s="217">
        <f t="shared" si="5"/>
        <v>0</v>
      </c>
      <c r="J17" s="64">
        <v>1</v>
      </c>
      <c r="K17" s="1"/>
      <c r="L17" s="1"/>
      <c r="M17" s="1"/>
      <c r="N17" s="1"/>
      <c r="O17" s="65"/>
    </row>
    <row r="18" spans="2:15" ht="22.5" customHeight="1" x14ac:dyDescent="0.2">
      <c r="B18" s="40">
        <v>10</v>
      </c>
      <c r="C18" s="63">
        <f t="shared" si="0"/>
        <v>0</v>
      </c>
      <c r="D18" s="42">
        <f t="shared" si="1"/>
        <v>0</v>
      </c>
      <c r="E18" s="14">
        <f t="shared" si="2"/>
        <v>0</v>
      </c>
      <c r="F18" s="15">
        <f t="shared" si="3"/>
        <v>0</v>
      </c>
      <c r="G18" s="14">
        <f t="shared" si="4"/>
        <v>0</v>
      </c>
      <c r="H18" s="217">
        <f t="shared" si="5"/>
        <v>0</v>
      </c>
      <c r="J18" s="64">
        <v>1</v>
      </c>
      <c r="K18" s="1"/>
      <c r="L18" s="1"/>
      <c r="M18" s="1"/>
      <c r="N18" s="1"/>
      <c r="O18" s="1"/>
    </row>
    <row r="19" spans="2:15" ht="22.5" customHeight="1" x14ac:dyDescent="0.2">
      <c r="B19" s="40">
        <v>11</v>
      </c>
      <c r="C19" s="63">
        <f t="shared" si="0"/>
        <v>0</v>
      </c>
      <c r="D19" s="42">
        <f t="shared" si="1"/>
        <v>0</v>
      </c>
      <c r="E19" s="14">
        <f t="shared" si="2"/>
        <v>0</v>
      </c>
      <c r="F19" s="15">
        <f t="shared" si="3"/>
        <v>0</v>
      </c>
      <c r="G19" s="14">
        <f t="shared" si="4"/>
        <v>0</v>
      </c>
      <c r="H19" s="217">
        <f t="shared" si="5"/>
        <v>0</v>
      </c>
      <c r="J19" s="64">
        <v>1</v>
      </c>
      <c r="K19" s="1"/>
      <c r="L19" s="1"/>
      <c r="M19" s="1"/>
      <c r="N19" s="1"/>
      <c r="O19" s="1"/>
    </row>
    <row r="20" spans="2:15" ht="22.5" customHeight="1" x14ac:dyDescent="0.2">
      <c r="B20" s="40">
        <v>12</v>
      </c>
      <c r="C20" s="63">
        <f t="shared" si="0"/>
        <v>0</v>
      </c>
      <c r="D20" s="42">
        <f t="shared" si="1"/>
        <v>0</v>
      </c>
      <c r="E20" s="14">
        <f t="shared" si="2"/>
        <v>0</v>
      </c>
      <c r="F20" s="15">
        <f t="shared" si="3"/>
        <v>0</v>
      </c>
      <c r="G20" s="14">
        <f t="shared" si="4"/>
        <v>0</v>
      </c>
      <c r="H20" s="217">
        <f t="shared" si="5"/>
        <v>0</v>
      </c>
      <c r="J20" s="64">
        <v>1</v>
      </c>
      <c r="K20" s="1"/>
      <c r="L20" s="1"/>
      <c r="M20" s="1"/>
      <c r="N20" s="1"/>
      <c r="O20" s="65"/>
    </row>
    <row r="21" spans="2:15" ht="22.5" customHeight="1" x14ac:dyDescent="0.2">
      <c r="B21" s="40">
        <v>13</v>
      </c>
      <c r="C21" s="63">
        <f t="shared" si="0"/>
        <v>0</v>
      </c>
      <c r="D21" s="42">
        <f t="shared" si="1"/>
        <v>0</v>
      </c>
      <c r="E21" s="14">
        <f t="shared" si="2"/>
        <v>0</v>
      </c>
      <c r="F21" s="15">
        <f t="shared" si="3"/>
        <v>0</v>
      </c>
      <c r="G21" s="14">
        <f t="shared" si="4"/>
        <v>0</v>
      </c>
      <c r="H21" s="217">
        <f t="shared" si="5"/>
        <v>0</v>
      </c>
      <c r="J21" s="64">
        <v>1</v>
      </c>
      <c r="K21" s="1"/>
      <c r="L21" s="1"/>
      <c r="M21" s="1"/>
      <c r="N21" s="1"/>
      <c r="O21" s="65"/>
    </row>
    <row r="22" spans="2:15" ht="22.5" customHeight="1" x14ac:dyDescent="0.2">
      <c r="B22" s="40">
        <v>14</v>
      </c>
      <c r="C22" s="63">
        <f t="shared" si="0"/>
        <v>0</v>
      </c>
      <c r="D22" s="42">
        <f t="shared" si="1"/>
        <v>0</v>
      </c>
      <c r="E22" s="14">
        <f t="shared" si="2"/>
        <v>0</v>
      </c>
      <c r="F22" s="15">
        <f t="shared" si="3"/>
        <v>0</v>
      </c>
      <c r="G22" s="14">
        <f t="shared" si="4"/>
        <v>0</v>
      </c>
      <c r="H22" s="217">
        <f t="shared" si="5"/>
        <v>0</v>
      </c>
      <c r="J22" s="64">
        <v>1</v>
      </c>
      <c r="K22" s="1"/>
      <c r="L22" s="1"/>
      <c r="M22" s="1"/>
      <c r="N22" s="1"/>
      <c r="O22" s="1"/>
    </row>
    <row r="23" spans="2:15" ht="22.5" customHeight="1" x14ac:dyDescent="0.2">
      <c r="B23" s="40">
        <v>15</v>
      </c>
      <c r="C23" s="63">
        <f t="shared" si="0"/>
        <v>0</v>
      </c>
      <c r="D23" s="42">
        <f t="shared" si="1"/>
        <v>0</v>
      </c>
      <c r="E23" s="14">
        <f t="shared" si="2"/>
        <v>0</v>
      </c>
      <c r="F23" s="15">
        <f t="shared" si="3"/>
        <v>0</v>
      </c>
      <c r="G23" s="14">
        <f t="shared" si="4"/>
        <v>0</v>
      </c>
      <c r="H23" s="217">
        <f t="shared" si="5"/>
        <v>0</v>
      </c>
      <c r="J23" s="64">
        <v>1</v>
      </c>
      <c r="K23" s="1"/>
      <c r="L23" s="1"/>
      <c r="M23" s="1"/>
      <c r="N23" s="1"/>
      <c r="O23" s="1"/>
    </row>
    <row r="24" spans="2:15" ht="22.5" customHeight="1" x14ac:dyDescent="0.2">
      <c r="B24" s="40">
        <v>16</v>
      </c>
      <c r="C24" s="63">
        <f t="shared" si="0"/>
        <v>0</v>
      </c>
      <c r="D24" s="42">
        <f t="shared" si="1"/>
        <v>0</v>
      </c>
      <c r="E24" s="14">
        <f t="shared" si="2"/>
        <v>0</v>
      </c>
      <c r="F24" s="15">
        <f t="shared" si="3"/>
        <v>0</v>
      </c>
      <c r="G24" s="14">
        <f t="shared" si="4"/>
        <v>0</v>
      </c>
      <c r="H24" s="217">
        <f t="shared" si="5"/>
        <v>0</v>
      </c>
      <c r="J24" s="64">
        <v>1</v>
      </c>
      <c r="K24" s="1"/>
      <c r="L24" s="1"/>
      <c r="M24" s="1"/>
      <c r="N24" s="1"/>
      <c r="O24" s="1"/>
    </row>
    <row r="25" spans="2:15" ht="22.5" customHeight="1" x14ac:dyDescent="0.2">
      <c r="B25" s="40">
        <v>17</v>
      </c>
      <c r="C25" s="63">
        <f t="shared" si="0"/>
        <v>0</v>
      </c>
      <c r="D25" s="42">
        <f t="shared" si="1"/>
        <v>0</v>
      </c>
      <c r="E25" s="14">
        <f t="shared" si="2"/>
        <v>0</v>
      </c>
      <c r="F25" s="15">
        <f t="shared" si="3"/>
        <v>0</v>
      </c>
      <c r="G25" s="14">
        <f t="shared" si="4"/>
        <v>0</v>
      </c>
      <c r="H25" s="217">
        <f t="shared" si="5"/>
        <v>0</v>
      </c>
      <c r="J25" s="64">
        <v>1</v>
      </c>
      <c r="K25" s="1"/>
      <c r="L25" s="1"/>
      <c r="M25" s="1"/>
      <c r="N25" s="1"/>
      <c r="O25" s="1"/>
    </row>
    <row r="26" spans="2:15" ht="22.5" customHeight="1" x14ac:dyDescent="0.2">
      <c r="B26" s="40">
        <v>18</v>
      </c>
      <c r="C26" s="63">
        <f t="shared" si="0"/>
        <v>0</v>
      </c>
      <c r="D26" s="42">
        <f t="shared" si="1"/>
        <v>0</v>
      </c>
      <c r="E26" s="14">
        <f t="shared" si="2"/>
        <v>0</v>
      </c>
      <c r="F26" s="15">
        <f t="shared" si="3"/>
        <v>0</v>
      </c>
      <c r="G26" s="14">
        <f t="shared" si="4"/>
        <v>0</v>
      </c>
      <c r="H26" s="217">
        <f t="shared" si="5"/>
        <v>0</v>
      </c>
      <c r="J26" s="64">
        <v>1</v>
      </c>
      <c r="K26" s="1"/>
      <c r="L26" s="1"/>
      <c r="M26" s="1"/>
      <c r="N26" s="1"/>
      <c r="O26" s="65"/>
    </row>
    <row r="27" spans="2:15" ht="22.5" customHeight="1" x14ac:dyDescent="0.2">
      <c r="B27" s="40">
        <v>19</v>
      </c>
      <c r="C27" s="63">
        <f t="shared" si="0"/>
        <v>0</v>
      </c>
      <c r="D27" s="42">
        <f t="shared" si="1"/>
        <v>0</v>
      </c>
      <c r="E27" s="14">
        <f t="shared" si="2"/>
        <v>0</v>
      </c>
      <c r="F27" s="15">
        <f t="shared" si="3"/>
        <v>0</v>
      </c>
      <c r="G27" s="14">
        <f t="shared" si="4"/>
        <v>0</v>
      </c>
      <c r="H27" s="217">
        <f t="shared" si="5"/>
        <v>0</v>
      </c>
      <c r="J27" s="64">
        <v>1</v>
      </c>
      <c r="K27" s="1"/>
      <c r="L27" s="1"/>
      <c r="M27" s="1"/>
      <c r="N27" s="1"/>
      <c r="O27" s="65"/>
    </row>
    <row r="28" spans="2:15" ht="22.5" customHeight="1" x14ac:dyDescent="0.2">
      <c r="B28" s="40">
        <v>20</v>
      </c>
      <c r="C28" s="63">
        <f t="shared" si="0"/>
        <v>0</v>
      </c>
      <c r="D28" s="42">
        <f t="shared" si="1"/>
        <v>0</v>
      </c>
      <c r="E28" s="14">
        <f t="shared" si="2"/>
        <v>0</v>
      </c>
      <c r="F28" s="15">
        <f t="shared" si="3"/>
        <v>0</v>
      </c>
      <c r="G28" s="14">
        <f t="shared" si="4"/>
        <v>0</v>
      </c>
      <c r="H28" s="217">
        <f t="shared" si="5"/>
        <v>0</v>
      </c>
      <c r="J28" s="64">
        <v>1</v>
      </c>
      <c r="K28" s="1"/>
      <c r="L28" s="1"/>
      <c r="M28" s="1"/>
      <c r="N28" s="1"/>
      <c r="O28" s="1"/>
    </row>
    <row r="29" spans="2:15" ht="22.5" customHeight="1" x14ac:dyDescent="0.2">
      <c r="B29" s="40">
        <v>21</v>
      </c>
      <c r="C29" s="63">
        <f t="shared" si="0"/>
        <v>0</v>
      </c>
      <c r="D29" s="42">
        <f t="shared" si="1"/>
        <v>0</v>
      </c>
      <c r="E29" s="14">
        <f t="shared" si="2"/>
        <v>0</v>
      </c>
      <c r="F29" s="15">
        <f t="shared" si="3"/>
        <v>0</v>
      </c>
      <c r="G29" s="14">
        <f t="shared" si="4"/>
        <v>0</v>
      </c>
      <c r="H29" s="217">
        <f t="shared" si="5"/>
        <v>0</v>
      </c>
      <c r="J29" s="64">
        <v>1</v>
      </c>
      <c r="K29" s="1"/>
      <c r="L29" s="1"/>
      <c r="M29" s="1"/>
      <c r="N29" s="1"/>
      <c r="O29" s="1"/>
    </row>
    <row r="30" spans="2:15" ht="22.5" customHeight="1" x14ac:dyDescent="0.2">
      <c r="B30" s="40">
        <v>22</v>
      </c>
      <c r="C30" s="63">
        <f t="shared" si="0"/>
        <v>0</v>
      </c>
      <c r="D30" s="42">
        <f t="shared" si="1"/>
        <v>0</v>
      </c>
      <c r="E30" s="14">
        <f t="shared" si="2"/>
        <v>0</v>
      </c>
      <c r="F30" s="15">
        <f t="shared" si="3"/>
        <v>0</v>
      </c>
      <c r="G30" s="14">
        <f t="shared" si="4"/>
        <v>0</v>
      </c>
      <c r="H30" s="217">
        <f t="shared" si="5"/>
        <v>0</v>
      </c>
      <c r="J30" s="64">
        <v>1</v>
      </c>
      <c r="K30" s="1"/>
      <c r="L30" s="1"/>
      <c r="M30" s="1"/>
      <c r="N30" s="1"/>
      <c r="O30" s="65"/>
    </row>
    <row r="31" spans="2:15" ht="22.5" customHeight="1" x14ac:dyDescent="0.2">
      <c r="B31" s="40">
        <v>23</v>
      </c>
      <c r="C31" s="63">
        <f t="shared" si="0"/>
        <v>0</v>
      </c>
      <c r="D31" s="42">
        <f t="shared" si="1"/>
        <v>0</v>
      </c>
      <c r="E31" s="14">
        <f t="shared" si="2"/>
        <v>0</v>
      </c>
      <c r="F31" s="15">
        <f t="shared" si="3"/>
        <v>0</v>
      </c>
      <c r="G31" s="14">
        <f t="shared" si="4"/>
        <v>0</v>
      </c>
      <c r="H31" s="217">
        <f t="shared" si="5"/>
        <v>0</v>
      </c>
      <c r="J31" s="64">
        <v>1</v>
      </c>
      <c r="K31" s="1"/>
      <c r="L31" s="1"/>
      <c r="M31" s="1"/>
      <c r="N31" s="1"/>
      <c r="O31" s="65"/>
    </row>
    <row r="32" spans="2:15" ht="22.5" customHeight="1" x14ac:dyDescent="0.2">
      <c r="B32" s="40">
        <v>24</v>
      </c>
      <c r="C32" s="63">
        <f t="shared" si="0"/>
        <v>0</v>
      </c>
      <c r="D32" s="42">
        <f t="shared" si="1"/>
        <v>0</v>
      </c>
      <c r="E32" s="14">
        <f t="shared" si="2"/>
        <v>0</v>
      </c>
      <c r="F32" s="15">
        <f t="shared" si="3"/>
        <v>0</v>
      </c>
      <c r="G32" s="14">
        <f t="shared" si="4"/>
        <v>0</v>
      </c>
      <c r="H32" s="217">
        <f t="shared" si="5"/>
        <v>0</v>
      </c>
      <c r="J32" s="64">
        <v>1</v>
      </c>
      <c r="K32" s="1"/>
      <c r="L32" s="1"/>
      <c r="M32" s="1"/>
      <c r="N32" s="1"/>
      <c r="O32" s="1"/>
    </row>
    <row r="33" spans="2:15" ht="22.5" customHeight="1" x14ac:dyDescent="0.2">
      <c r="B33" s="40">
        <v>25</v>
      </c>
      <c r="C33" s="63">
        <f t="shared" si="0"/>
        <v>0</v>
      </c>
      <c r="D33" s="42">
        <f t="shared" si="1"/>
        <v>0</v>
      </c>
      <c r="E33" s="14">
        <f t="shared" si="2"/>
        <v>0</v>
      </c>
      <c r="F33" s="15">
        <f t="shared" si="3"/>
        <v>0</v>
      </c>
      <c r="G33" s="14">
        <f t="shared" si="4"/>
        <v>0</v>
      </c>
      <c r="H33" s="217">
        <f t="shared" si="5"/>
        <v>0</v>
      </c>
      <c r="J33" s="64">
        <v>1</v>
      </c>
      <c r="K33" s="1"/>
      <c r="L33" s="1"/>
      <c r="M33" s="1"/>
      <c r="N33" s="1"/>
      <c r="O33" s="1"/>
    </row>
    <row r="34" spans="2:15" ht="22.5" customHeight="1" x14ac:dyDescent="0.2">
      <c r="B34" s="40">
        <v>26</v>
      </c>
      <c r="C34" s="63">
        <f t="shared" si="0"/>
        <v>0</v>
      </c>
      <c r="D34" s="42">
        <f t="shared" si="1"/>
        <v>0</v>
      </c>
      <c r="E34" s="14">
        <f t="shared" si="2"/>
        <v>0</v>
      </c>
      <c r="F34" s="15">
        <f t="shared" si="3"/>
        <v>0</v>
      </c>
      <c r="G34" s="14">
        <f t="shared" si="4"/>
        <v>0</v>
      </c>
      <c r="H34" s="217">
        <f t="shared" si="5"/>
        <v>0</v>
      </c>
      <c r="J34" s="64">
        <v>1</v>
      </c>
      <c r="K34" s="1"/>
      <c r="L34" s="1"/>
      <c r="M34" s="1"/>
      <c r="N34" s="1"/>
      <c r="O34" s="1"/>
    </row>
    <row r="35" spans="2:15" ht="22.5" customHeight="1" x14ac:dyDescent="0.2">
      <c r="B35" s="40">
        <v>27</v>
      </c>
      <c r="C35" s="63">
        <f t="shared" si="0"/>
        <v>0</v>
      </c>
      <c r="D35" s="42">
        <f t="shared" si="1"/>
        <v>0</v>
      </c>
      <c r="E35" s="14">
        <f t="shared" si="2"/>
        <v>0</v>
      </c>
      <c r="F35" s="15">
        <f t="shared" si="3"/>
        <v>0</v>
      </c>
      <c r="G35" s="14">
        <f t="shared" si="4"/>
        <v>0</v>
      </c>
      <c r="H35" s="217">
        <f t="shared" si="5"/>
        <v>0</v>
      </c>
      <c r="J35" s="64">
        <v>1</v>
      </c>
      <c r="K35" s="4"/>
      <c r="L35" s="5"/>
      <c r="M35" s="1"/>
      <c r="N35" s="1"/>
      <c r="O35" s="1"/>
    </row>
    <row r="36" spans="2:15" ht="22.5" customHeight="1" x14ac:dyDescent="0.2">
      <c r="B36" s="40">
        <v>28</v>
      </c>
      <c r="C36" s="63">
        <f t="shared" si="0"/>
        <v>0</v>
      </c>
      <c r="D36" s="42">
        <f t="shared" si="1"/>
        <v>0</v>
      </c>
      <c r="E36" s="14">
        <f t="shared" si="2"/>
        <v>0</v>
      </c>
      <c r="F36" s="15">
        <f t="shared" si="3"/>
        <v>0</v>
      </c>
      <c r="G36" s="14">
        <f t="shared" si="4"/>
        <v>0</v>
      </c>
      <c r="H36" s="217">
        <f t="shared" si="5"/>
        <v>0</v>
      </c>
      <c r="J36" s="64">
        <v>1</v>
      </c>
      <c r="K36" s="4"/>
      <c r="L36" s="5"/>
      <c r="M36" s="1"/>
      <c r="N36" s="1"/>
      <c r="O36" s="1"/>
    </row>
    <row r="37" spans="2:15" ht="22.5" customHeight="1" x14ac:dyDescent="0.2">
      <c r="B37" s="40">
        <v>29</v>
      </c>
      <c r="C37" s="63">
        <f t="shared" si="0"/>
        <v>0</v>
      </c>
      <c r="D37" s="42">
        <f t="shared" si="1"/>
        <v>0</v>
      </c>
      <c r="E37" s="14">
        <f t="shared" si="2"/>
        <v>0</v>
      </c>
      <c r="F37" s="15">
        <f t="shared" si="3"/>
        <v>0</v>
      </c>
      <c r="G37" s="14">
        <f t="shared" si="4"/>
        <v>0</v>
      </c>
      <c r="H37" s="217">
        <f t="shared" si="5"/>
        <v>0</v>
      </c>
      <c r="J37" s="64">
        <v>1</v>
      </c>
      <c r="K37" s="4"/>
      <c r="L37" s="5"/>
      <c r="M37" s="1"/>
      <c r="N37" s="1"/>
      <c r="O37" s="1"/>
    </row>
    <row r="38" spans="2:15" ht="22.5" customHeight="1" x14ac:dyDescent="0.2">
      <c r="B38" s="40">
        <v>30</v>
      </c>
      <c r="C38" s="63">
        <f t="shared" si="0"/>
        <v>0</v>
      </c>
      <c r="D38" s="42">
        <f t="shared" si="1"/>
        <v>0</v>
      </c>
      <c r="E38" s="14">
        <f t="shared" si="2"/>
        <v>0</v>
      </c>
      <c r="F38" s="15">
        <f t="shared" si="3"/>
        <v>0</v>
      </c>
      <c r="G38" s="14">
        <f t="shared" si="4"/>
        <v>0</v>
      </c>
      <c r="H38" s="217">
        <f t="shared" si="5"/>
        <v>0</v>
      </c>
      <c r="J38" s="64">
        <v>1</v>
      </c>
      <c r="K38" s="4"/>
      <c r="L38" s="5"/>
      <c r="M38" s="1"/>
      <c r="N38" s="1"/>
      <c r="O38" s="1"/>
    </row>
    <row r="39" spans="2:15" ht="22.5" customHeight="1" x14ac:dyDescent="0.2">
      <c r="B39" s="40">
        <v>31</v>
      </c>
      <c r="C39" s="63">
        <f t="shared" si="0"/>
        <v>0</v>
      </c>
      <c r="D39" s="42">
        <f t="shared" si="1"/>
        <v>0</v>
      </c>
      <c r="E39" s="14">
        <f t="shared" si="2"/>
        <v>0</v>
      </c>
      <c r="F39" s="15">
        <f t="shared" si="3"/>
        <v>0</v>
      </c>
      <c r="G39" s="14">
        <f t="shared" si="4"/>
        <v>0</v>
      </c>
      <c r="H39" s="217">
        <f t="shared" si="5"/>
        <v>0</v>
      </c>
      <c r="J39" s="64">
        <v>1</v>
      </c>
      <c r="K39" s="4"/>
      <c r="L39" s="5"/>
      <c r="M39" s="1"/>
      <c r="N39" s="1"/>
      <c r="O39" s="1"/>
    </row>
    <row r="40" spans="2:15" ht="22.5" customHeight="1" x14ac:dyDescent="0.2">
      <c r="B40" s="40">
        <v>32</v>
      </c>
      <c r="C40" s="63">
        <f t="shared" si="0"/>
        <v>0</v>
      </c>
      <c r="D40" s="42">
        <f t="shared" si="1"/>
        <v>0</v>
      </c>
      <c r="E40" s="14">
        <f t="shared" si="2"/>
        <v>0</v>
      </c>
      <c r="F40" s="15">
        <f t="shared" si="3"/>
        <v>0</v>
      </c>
      <c r="G40" s="14">
        <f t="shared" si="4"/>
        <v>0</v>
      </c>
      <c r="H40" s="217">
        <f t="shared" si="5"/>
        <v>0</v>
      </c>
      <c r="J40" s="64">
        <v>1</v>
      </c>
      <c r="K40" s="4"/>
      <c r="L40" s="5"/>
      <c r="M40" s="1"/>
      <c r="N40" s="1"/>
      <c r="O40" s="1"/>
    </row>
    <row r="41" spans="2:15" ht="22.5" customHeight="1" x14ac:dyDescent="0.2">
      <c r="B41" s="40">
        <v>33</v>
      </c>
      <c r="C41" s="63">
        <f t="shared" si="0"/>
        <v>0</v>
      </c>
      <c r="D41" s="42">
        <f t="shared" si="1"/>
        <v>0</v>
      </c>
      <c r="E41" s="14">
        <f t="shared" si="2"/>
        <v>0</v>
      </c>
      <c r="F41" s="15">
        <f t="shared" si="3"/>
        <v>0</v>
      </c>
      <c r="G41" s="14">
        <f t="shared" si="4"/>
        <v>0</v>
      </c>
      <c r="H41" s="217">
        <f t="shared" si="5"/>
        <v>0</v>
      </c>
      <c r="J41" s="64">
        <v>1</v>
      </c>
      <c r="K41" s="4"/>
      <c r="L41" s="5"/>
      <c r="M41" s="1"/>
      <c r="N41" s="1"/>
      <c r="O41" s="1"/>
    </row>
    <row r="42" spans="2:15" ht="22.5" customHeight="1" x14ac:dyDescent="0.2">
      <c r="B42" s="40">
        <v>34</v>
      </c>
      <c r="C42" s="63">
        <f t="shared" si="0"/>
        <v>0</v>
      </c>
      <c r="D42" s="42">
        <f t="shared" si="1"/>
        <v>0</v>
      </c>
      <c r="E42" s="14">
        <f t="shared" si="2"/>
        <v>0</v>
      </c>
      <c r="F42" s="15">
        <f t="shared" si="3"/>
        <v>0</v>
      </c>
      <c r="G42" s="14">
        <f t="shared" si="4"/>
        <v>0</v>
      </c>
      <c r="H42" s="217">
        <f t="shared" si="5"/>
        <v>0</v>
      </c>
      <c r="J42" s="64">
        <v>1</v>
      </c>
      <c r="K42" s="4"/>
      <c r="L42" s="5"/>
      <c r="M42" s="1"/>
      <c r="N42" s="1"/>
      <c r="O42" s="1"/>
    </row>
    <row r="43" spans="2:15" ht="22.5" customHeight="1" x14ac:dyDescent="0.2">
      <c r="B43" s="40">
        <v>35</v>
      </c>
      <c r="C43" s="63">
        <f t="shared" si="0"/>
        <v>0</v>
      </c>
      <c r="D43" s="42">
        <f t="shared" si="1"/>
        <v>0</v>
      </c>
      <c r="E43" s="14">
        <f t="shared" si="2"/>
        <v>0</v>
      </c>
      <c r="F43" s="15">
        <f t="shared" si="3"/>
        <v>0</v>
      </c>
      <c r="G43" s="14">
        <f t="shared" si="4"/>
        <v>0</v>
      </c>
      <c r="H43" s="217">
        <f t="shared" si="5"/>
        <v>0</v>
      </c>
      <c r="J43" s="64">
        <v>1</v>
      </c>
      <c r="K43" s="4"/>
      <c r="L43" s="5"/>
      <c r="M43" s="1"/>
      <c r="N43" s="1"/>
      <c r="O43" s="1"/>
    </row>
    <row r="44" spans="2:15" ht="22.5" customHeight="1" x14ac:dyDescent="0.2">
      <c r="B44" s="40">
        <v>36</v>
      </c>
      <c r="C44" s="63">
        <f t="shared" si="0"/>
        <v>0</v>
      </c>
      <c r="D44" s="42">
        <f t="shared" si="1"/>
        <v>0</v>
      </c>
      <c r="E44" s="14">
        <f t="shared" si="2"/>
        <v>0</v>
      </c>
      <c r="F44" s="15">
        <f t="shared" si="3"/>
        <v>0</v>
      </c>
      <c r="G44" s="14">
        <f t="shared" si="4"/>
        <v>0</v>
      </c>
      <c r="H44" s="217">
        <f t="shared" si="5"/>
        <v>0</v>
      </c>
      <c r="J44" s="64">
        <v>1</v>
      </c>
      <c r="K44" s="4"/>
      <c r="L44" s="5"/>
      <c r="M44" s="1"/>
      <c r="N44" s="1"/>
      <c r="O44" s="1"/>
    </row>
    <row r="45" spans="2:15" ht="22.5" customHeight="1" x14ac:dyDescent="0.2">
      <c r="B45" s="40">
        <v>37</v>
      </c>
      <c r="C45" s="63">
        <f t="shared" si="0"/>
        <v>0</v>
      </c>
      <c r="D45" s="42">
        <f t="shared" si="1"/>
        <v>0</v>
      </c>
      <c r="E45" s="14">
        <f t="shared" si="2"/>
        <v>0</v>
      </c>
      <c r="F45" s="15">
        <f t="shared" si="3"/>
        <v>0</v>
      </c>
      <c r="G45" s="14">
        <f t="shared" si="4"/>
        <v>0</v>
      </c>
      <c r="H45" s="217">
        <f t="shared" si="5"/>
        <v>0</v>
      </c>
      <c r="J45" s="64">
        <v>1</v>
      </c>
      <c r="K45" s="4"/>
      <c r="L45" s="5"/>
      <c r="M45" s="1"/>
      <c r="N45" s="1"/>
      <c r="O45" s="1"/>
    </row>
    <row r="46" spans="2:15" ht="22.5" customHeight="1" x14ac:dyDescent="0.2">
      <c r="B46" s="40">
        <v>38</v>
      </c>
      <c r="C46" s="63">
        <f t="shared" si="0"/>
        <v>0</v>
      </c>
      <c r="D46" s="42">
        <f t="shared" si="1"/>
        <v>0</v>
      </c>
      <c r="E46" s="14">
        <f t="shared" si="2"/>
        <v>0</v>
      </c>
      <c r="F46" s="15">
        <f t="shared" si="3"/>
        <v>0</v>
      </c>
      <c r="G46" s="14">
        <f t="shared" si="4"/>
        <v>0</v>
      </c>
      <c r="H46" s="217">
        <f t="shared" si="5"/>
        <v>0</v>
      </c>
      <c r="J46" s="64">
        <v>1</v>
      </c>
      <c r="K46" s="4"/>
      <c r="L46" s="5"/>
      <c r="M46" s="1"/>
      <c r="N46" s="1"/>
      <c r="O46" s="1"/>
    </row>
    <row r="47" spans="2:15" ht="22.5" customHeight="1" x14ac:dyDescent="0.2">
      <c r="B47" s="40">
        <v>39</v>
      </c>
      <c r="C47" s="63">
        <f t="shared" si="0"/>
        <v>0</v>
      </c>
      <c r="D47" s="42">
        <f t="shared" si="1"/>
        <v>0</v>
      </c>
      <c r="E47" s="14">
        <f t="shared" si="2"/>
        <v>0</v>
      </c>
      <c r="F47" s="15">
        <f t="shared" si="3"/>
        <v>0</v>
      </c>
      <c r="G47" s="14">
        <f t="shared" si="4"/>
        <v>0</v>
      </c>
      <c r="H47" s="217">
        <f t="shared" si="5"/>
        <v>0</v>
      </c>
      <c r="J47" s="64">
        <v>1</v>
      </c>
      <c r="K47" s="4"/>
      <c r="L47" s="5"/>
      <c r="M47" s="1"/>
      <c r="N47" s="1"/>
      <c r="O47" s="1"/>
    </row>
    <row r="48" spans="2:15" ht="22.5" customHeight="1" x14ac:dyDescent="0.2">
      <c r="B48" s="40">
        <v>40</v>
      </c>
      <c r="C48" s="63">
        <f t="shared" si="0"/>
        <v>0</v>
      </c>
      <c r="D48" s="42">
        <f t="shared" si="1"/>
        <v>0</v>
      </c>
      <c r="E48" s="14">
        <f t="shared" si="2"/>
        <v>0</v>
      </c>
      <c r="F48" s="15">
        <f t="shared" si="3"/>
        <v>0</v>
      </c>
      <c r="G48" s="14">
        <f t="shared" si="4"/>
        <v>0</v>
      </c>
      <c r="H48" s="217">
        <f t="shared" si="5"/>
        <v>0</v>
      </c>
      <c r="J48" s="64">
        <v>1</v>
      </c>
      <c r="K48" s="4"/>
      <c r="L48" s="5"/>
      <c r="M48" s="1"/>
      <c r="N48" s="1"/>
      <c r="O48" s="1"/>
    </row>
    <row r="49" spans="2:15" ht="22.5" customHeight="1" thickBot="1" x14ac:dyDescent="0.25">
      <c r="B49" s="44">
        <f>+K49</f>
        <v>0</v>
      </c>
      <c r="C49" s="45"/>
      <c r="D49" s="46"/>
      <c r="E49" s="13"/>
      <c r="F49" s="16"/>
      <c r="G49" s="17"/>
      <c r="H49" s="9"/>
      <c r="J49" s="64">
        <v>1</v>
      </c>
      <c r="K49" s="4"/>
      <c r="L49" s="5"/>
      <c r="M49" s="1"/>
      <c r="N49" s="1"/>
      <c r="O49" s="1"/>
    </row>
    <row r="50" spans="2:15" ht="22.5" customHeight="1" thickBot="1" x14ac:dyDescent="0.3">
      <c r="B50" s="47">
        <f>+K50</f>
        <v>0</v>
      </c>
      <c r="C50" s="48"/>
      <c r="D50" s="167" t="s">
        <v>241</v>
      </c>
      <c r="E50" s="12">
        <f>+N50</f>
        <v>0</v>
      </c>
      <c r="F50" s="49">
        <f>+M50</f>
        <v>0</v>
      </c>
      <c r="G50" s="50"/>
      <c r="H50" s="11">
        <f>SUM(H8:H49)</f>
        <v>0</v>
      </c>
      <c r="K50" s="43"/>
      <c r="L50" s="23"/>
    </row>
  </sheetData>
  <mergeCells count="10">
    <mergeCell ref="O5:O6"/>
    <mergeCell ref="B5:C5"/>
    <mergeCell ref="B3:C3"/>
    <mergeCell ref="B4:C4"/>
    <mergeCell ref="F2:H2"/>
    <mergeCell ref="J5:J6"/>
    <mergeCell ref="K5:K6"/>
    <mergeCell ref="L5:L6"/>
    <mergeCell ref="M5:M6"/>
    <mergeCell ref="N5:N6"/>
  </mergeCells>
  <phoneticPr fontId="7" type="noConversion"/>
  <pageMargins left="0.78740157480314965" right="0.39370078740157483" top="0.39370078740157483" bottom="0.39370078740157483" header="0.15748031496062992" footer="0.19685039370078741"/>
  <pageSetup paperSize="9" scale="96" fitToHeight="2" orientation="landscape" r:id="rId1"/>
  <headerFooter alignWithMargins="0">
    <oddFooter>&amp;LMolio Prisdata Skabelon, &amp;A&amp;R&amp;P  | 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Y321"/>
  <sheetViews>
    <sheetView showZeros="0" zoomScaleNormal="100" zoomScaleSheetLayoutView="100" workbookViewId="0">
      <pane ySplit="9" topLeftCell="A10" activePane="bottomLeft" state="frozen"/>
      <selection activeCell="S35" sqref="S35"/>
      <selection pane="bottomLeft" activeCell="B12" sqref="B12"/>
    </sheetView>
  </sheetViews>
  <sheetFormatPr defaultColWidth="8.85546875" defaultRowHeight="12.75" x14ac:dyDescent="0.2"/>
  <cols>
    <col min="1" max="1" width="1.7109375" customWidth="1"/>
    <col min="2" max="2" width="11.28515625" style="120" bestFit="1" customWidth="1"/>
    <col min="3" max="3" width="40.7109375" customWidth="1"/>
    <col min="4" max="4" width="6.28515625" bestFit="1" customWidth="1"/>
    <col min="5" max="5" width="15.28515625" bestFit="1" customWidth="1"/>
    <col min="6" max="6" width="13.140625" bestFit="1" customWidth="1"/>
    <col min="7" max="7" width="11.140625" bestFit="1" customWidth="1"/>
    <col min="8" max="8" width="13.42578125" bestFit="1" customWidth="1"/>
    <col min="9" max="9" width="2.7109375" customWidth="1"/>
  </cols>
  <sheetData>
    <row r="1" spans="2:25" ht="18" x14ac:dyDescent="0.25">
      <c r="F1" s="383" t="s">
        <v>237</v>
      </c>
      <c r="G1" s="383"/>
      <c r="H1" s="383"/>
    </row>
    <row r="2" spans="2:25" ht="12.75" customHeight="1" x14ac:dyDescent="0.2">
      <c r="B2" s="384" t="s">
        <v>12</v>
      </c>
      <c r="C2" s="386"/>
      <c r="D2" s="387"/>
      <c r="E2" s="139" t="s">
        <v>65</v>
      </c>
      <c r="F2" s="140"/>
      <c r="G2" s="141" t="s">
        <v>66</v>
      </c>
      <c r="H2" s="141" t="s">
        <v>35</v>
      </c>
      <c r="I2" s="68"/>
      <c r="J2" s="332" t="s">
        <v>247</v>
      </c>
      <c r="K2" s="69"/>
      <c r="L2" s="68"/>
      <c r="M2" s="68"/>
      <c r="N2" s="68"/>
      <c r="O2" s="68"/>
      <c r="P2" s="68"/>
      <c r="Q2" s="68"/>
      <c r="R2" s="68"/>
      <c r="S2" s="70"/>
      <c r="T2" s="70"/>
      <c r="U2" s="71"/>
      <c r="V2" s="72"/>
      <c r="W2" s="73"/>
      <c r="X2" s="68"/>
      <c r="Y2" s="68"/>
    </row>
    <row r="3" spans="2:25" ht="12.75" customHeight="1" x14ac:dyDescent="0.2">
      <c r="B3" s="385"/>
      <c r="C3" s="388"/>
      <c r="D3" s="389"/>
      <c r="E3" s="142">
        <v>0</v>
      </c>
      <c r="F3" s="143" t="str">
        <f>+F7</f>
        <v>m²</v>
      </c>
      <c r="G3" s="144"/>
      <c r="H3" s="74"/>
      <c r="I3" s="75"/>
      <c r="J3" s="76"/>
      <c r="K3" s="77"/>
      <c r="L3" s="75"/>
      <c r="M3" s="75"/>
      <c r="N3" s="75"/>
      <c r="O3" s="75"/>
      <c r="P3" s="75"/>
      <c r="Q3" s="75"/>
      <c r="R3" s="75"/>
      <c r="S3" s="78"/>
      <c r="T3" s="78"/>
      <c r="U3" s="71"/>
      <c r="V3" s="72"/>
      <c r="W3" s="79"/>
      <c r="X3" s="75"/>
      <c r="Y3" s="75"/>
    </row>
    <row r="4" spans="2:25" ht="12.75" customHeight="1" x14ac:dyDescent="0.2">
      <c r="B4" s="384" t="s">
        <v>34</v>
      </c>
      <c r="C4" s="386"/>
      <c r="D4" s="387"/>
      <c r="E4" s="145" t="s">
        <v>67</v>
      </c>
      <c r="F4" s="146">
        <v>0</v>
      </c>
      <c r="G4" s="141" t="s">
        <v>36</v>
      </c>
      <c r="H4" s="147" t="s">
        <v>68</v>
      </c>
      <c r="I4" s="68"/>
      <c r="J4" s="80"/>
      <c r="K4" s="81"/>
      <c r="L4" s="68"/>
      <c r="M4" s="68"/>
      <c r="N4" s="68"/>
      <c r="O4" s="68"/>
      <c r="P4" s="68"/>
      <c r="Q4" s="68"/>
      <c r="R4" s="68"/>
      <c r="S4" s="70"/>
      <c r="T4" s="70"/>
      <c r="U4" s="71"/>
      <c r="V4" s="72"/>
      <c r="W4" s="73"/>
      <c r="X4" s="68"/>
      <c r="Y4" s="68"/>
    </row>
    <row r="5" spans="2:25" ht="12.75" customHeight="1" x14ac:dyDescent="0.2">
      <c r="B5" s="385"/>
      <c r="C5" s="388"/>
      <c r="D5" s="389"/>
      <c r="E5" s="142">
        <v>0</v>
      </c>
      <c r="F5" s="143" t="str">
        <f>+F7</f>
        <v>m²</v>
      </c>
      <c r="G5" s="82"/>
      <c r="H5" s="74"/>
      <c r="I5" s="75"/>
      <c r="J5" s="76"/>
      <c r="K5" s="77"/>
      <c r="L5" s="75"/>
      <c r="M5" s="75"/>
      <c r="N5" s="75"/>
      <c r="O5" s="75"/>
      <c r="P5" s="75"/>
      <c r="Q5" s="75"/>
      <c r="R5" s="75"/>
      <c r="S5" s="78"/>
      <c r="T5" s="78"/>
      <c r="U5" s="71"/>
      <c r="V5" s="72"/>
      <c r="W5" s="79"/>
      <c r="X5" s="75"/>
      <c r="Y5" s="75"/>
    </row>
    <row r="6" spans="2:25" ht="12.75" customHeight="1" x14ac:dyDescent="0.2">
      <c r="B6" s="384" t="s">
        <v>13</v>
      </c>
      <c r="C6" s="386"/>
      <c r="D6" s="387"/>
      <c r="E6" s="139" t="s">
        <v>69</v>
      </c>
      <c r="F6" s="140"/>
      <c r="G6" s="141" t="s">
        <v>37</v>
      </c>
      <c r="H6" s="147" t="s">
        <v>70</v>
      </c>
      <c r="I6" s="68"/>
      <c r="J6" s="80"/>
      <c r="K6" s="81"/>
      <c r="L6" s="68"/>
      <c r="M6" s="68"/>
      <c r="N6" s="68"/>
      <c r="O6" s="68"/>
      <c r="P6" s="68"/>
      <c r="Q6" s="68"/>
      <c r="R6" s="68"/>
      <c r="S6" s="70"/>
      <c r="T6" s="70"/>
      <c r="U6" s="71"/>
      <c r="V6" s="72"/>
      <c r="W6" s="73"/>
      <c r="X6" s="68"/>
      <c r="Y6" s="68"/>
    </row>
    <row r="7" spans="2:25" ht="12.75" customHeight="1" x14ac:dyDescent="0.25">
      <c r="B7" s="385"/>
      <c r="C7" s="388"/>
      <c r="D7" s="389"/>
      <c r="E7" s="142"/>
      <c r="F7" s="143" t="s">
        <v>235</v>
      </c>
      <c r="G7" s="83"/>
      <c r="H7" s="74"/>
      <c r="I7" s="75"/>
      <c r="J7" s="76"/>
      <c r="K7" s="77"/>
      <c r="L7" s="75"/>
      <c r="M7" s="75"/>
      <c r="N7" s="75"/>
      <c r="O7" s="75"/>
      <c r="P7" s="75"/>
      <c r="Q7" s="75"/>
      <c r="R7" s="75"/>
      <c r="S7" s="78"/>
      <c r="T7" s="78"/>
      <c r="U7" s="71"/>
      <c r="V7" s="72"/>
      <c r="W7" s="79"/>
      <c r="X7" s="75"/>
      <c r="Y7" s="75"/>
    </row>
    <row r="8" spans="2:25" ht="12.75" customHeight="1" x14ac:dyDescent="0.2">
      <c r="B8" s="84"/>
      <c r="C8" s="85"/>
      <c r="D8" s="86"/>
      <c r="E8" s="87"/>
      <c r="F8" s="88"/>
      <c r="G8" s="89"/>
      <c r="H8" s="89"/>
      <c r="I8" s="85"/>
      <c r="J8" s="90"/>
      <c r="K8" s="91"/>
      <c r="L8" s="85"/>
      <c r="M8" s="85"/>
      <c r="N8" s="85"/>
      <c r="O8" s="85"/>
      <c r="P8" s="85"/>
      <c r="Q8" s="85"/>
      <c r="R8" s="85"/>
      <c r="S8" s="89"/>
      <c r="T8" s="89"/>
      <c r="U8" s="71"/>
      <c r="V8" s="72"/>
      <c r="W8" s="92"/>
      <c r="X8" s="85"/>
      <c r="Y8" s="85"/>
    </row>
    <row r="9" spans="2:25" x14ac:dyDescent="0.2">
      <c r="B9" s="230" t="s">
        <v>232</v>
      </c>
      <c r="C9" s="231" t="s">
        <v>221</v>
      </c>
      <c r="D9" s="230" t="s">
        <v>23</v>
      </c>
      <c r="E9" s="230" t="s">
        <v>8</v>
      </c>
      <c r="F9" s="232" t="s">
        <v>234</v>
      </c>
      <c r="G9" s="233" t="s">
        <v>71</v>
      </c>
      <c r="H9" s="234" t="s">
        <v>233</v>
      </c>
      <c r="I9" s="93"/>
      <c r="J9" s="94"/>
      <c r="K9" s="95"/>
      <c r="L9" s="93"/>
      <c r="M9" s="93"/>
      <c r="N9" s="93"/>
      <c r="O9" s="93"/>
      <c r="P9" s="93"/>
      <c r="Q9" s="93"/>
      <c r="R9" s="93"/>
      <c r="S9" s="96"/>
      <c r="T9" s="96"/>
      <c r="U9" s="71"/>
      <c r="V9" s="72"/>
      <c r="W9" s="97"/>
      <c r="X9" s="93"/>
      <c r="Y9" s="93"/>
    </row>
    <row r="10" spans="2:25" ht="15" x14ac:dyDescent="0.2">
      <c r="B10" s="282" t="s">
        <v>72</v>
      </c>
      <c r="C10" s="283" t="s">
        <v>73</v>
      </c>
      <c r="D10" s="232" t="str">
        <f>+F7</f>
        <v>m²</v>
      </c>
      <c r="E10" s="228">
        <f>+$E$7</f>
        <v>0</v>
      </c>
      <c r="F10" s="229">
        <f>+IF(E10=0,0,H10/E10)</f>
        <v>0</v>
      </c>
      <c r="G10" s="235"/>
      <c r="H10" s="236">
        <f>+$G$11+$G$14+$G$17+$G$20+$G$23+$G$26+$G$29+$G$32+$G$35+$G$38+$G$41+$G$44+$G$47+$G$50+$G$59+$G$53</f>
        <v>0</v>
      </c>
      <c r="I10" s="98"/>
      <c r="J10" s="90"/>
      <c r="K10" s="91"/>
      <c r="L10" s="98"/>
      <c r="M10" s="98"/>
      <c r="N10" s="98"/>
      <c r="O10" s="98"/>
      <c r="P10" s="98"/>
      <c r="Q10" s="98"/>
      <c r="R10" s="98"/>
      <c r="S10" s="99"/>
      <c r="T10" s="99"/>
      <c r="U10" s="100"/>
      <c r="V10" s="101"/>
      <c r="W10" s="102"/>
      <c r="X10" s="98"/>
      <c r="Y10" s="98"/>
    </row>
    <row r="11" spans="2:25" ht="13.5" thickBot="1" x14ac:dyDescent="0.25">
      <c r="B11" s="330" t="s">
        <v>74</v>
      </c>
      <c r="C11" s="313" t="s">
        <v>75</v>
      </c>
      <c r="D11" s="301"/>
      <c r="E11" s="237"/>
      <c r="F11" s="238"/>
      <c r="G11" s="239">
        <f>SUM(G12:G13)</f>
        <v>0</v>
      </c>
      <c r="H11" s="240"/>
      <c r="I11" s="85"/>
      <c r="J11" s="90"/>
      <c r="K11" s="91"/>
      <c r="L11" s="85"/>
      <c r="M11" s="85"/>
      <c r="N11" s="85"/>
      <c r="O11" s="85"/>
      <c r="P11" s="85"/>
      <c r="Q11" s="85"/>
      <c r="R11" s="85"/>
      <c r="S11" s="89"/>
      <c r="T11" s="89"/>
      <c r="U11" s="71"/>
      <c r="V11" s="72"/>
      <c r="W11" s="92"/>
      <c r="X11" s="85"/>
      <c r="Y11" s="85"/>
    </row>
    <row r="12" spans="2:25" ht="13.5" thickBot="1" x14ac:dyDescent="0.25">
      <c r="B12" s="331"/>
      <c r="C12" s="329"/>
      <c r="D12" s="301"/>
      <c r="E12" s="237"/>
      <c r="F12" s="238"/>
      <c r="G12" s="241">
        <f>+F12*E12</f>
        <v>0</v>
      </c>
      <c r="H12" s="242"/>
      <c r="I12" s="85"/>
      <c r="J12" s="90"/>
      <c r="K12" s="91"/>
      <c r="L12" s="85"/>
      <c r="M12" s="85"/>
      <c r="N12" s="85"/>
      <c r="O12" s="85"/>
      <c r="P12" s="85"/>
      <c r="Q12" s="85"/>
      <c r="R12" s="85"/>
      <c r="S12" s="89"/>
      <c r="T12" s="89"/>
      <c r="U12" s="71"/>
      <c r="V12" s="72"/>
      <c r="W12" s="92"/>
      <c r="X12" s="85"/>
      <c r="Y12" s="85"/>
    </row>
    <row r="13" spans="2:25" x14ac:dyDescent="0.2">
      <c r="B13" s="290"/>
      <c r="C13" s="246"/>
      <c r="D13" s="301"/>
      <c r="E13" s="237"/>
      <c r="F13" s="238"/>
      <c r="G13" s="241">
        <f>+F13*E13</f>
        <v>0</v>
      </c>
      <c r="H13" s="242"/>
      <c r="I13" s="85"/>
      <c r="J13" s="90"/>
      <c r="K13" s="91"/>
      <c r="L13" s="85"/>
      <c r="M13" s="85"/>
      <c r="N13" s="85"/>
      <c r="O13" s="85"/>
      <c r="P13" s="85"/>
      <c r="Q13" s="85"/>
      <c r="R13" s="85"/>
      <c r="S13" s="89"/>
      <c r="T13" s="89"/>
      <c r="U13" s="71"/>
      <c r="V13" s="72"/>
      <c r="W13" s="92"/>
      <c r="X13" s="85"/>
      <c r="Y13" s="85"/>
    </row>
    <row r="14" spans="2:25" x14ac:dyDescent="0.2">
      <c r="B14" s="286" t="s">
        <v>76</v>
      </c>
      <c r="C14" s="314" t="s">
        <v>77</v>
      </c>
      <c r="D14" s="301"/>
      <c r="E14" s="237"/>
      <c r="F14" s="238"/>
      <c r="G14" s="239">
        <f>SUM(G15:G16)</f>
        <v>0</v>
      </c>
      <c r="H14" s="242"/>
      <c r="I14" s="85"/>
      <c r="J14" s="90"/>
      <c r="K14" s="91"/>
      <c r="L14" s="85"/>
      <c r="M14" s="85"/>
      <c r="N14" s="85"/>
      <c r="O14" s="85"/>
      <c r="P14" s="85"/>
      <c r="Q14" s="85"/>
      <c r="R14" s="85"/>
      <c r="S14" s="89"/>
      <c r="T14" s="89"/>
      <c r="U14" s="71"/>
      <c r="V14" s="72"/>
      <c r="W14" s="92"/>
      <c r="X14" s="85"/>
      <c r="Y14" s="85"/>
    </row>
    <row r="15" spans="2:25" x14ac:dyDescent="0.2">
      <c r="B15" s="285"/>
      <c r="C15" s="246"/>
      <c r="D15" s="301"/>
      <c r="E15" s="237"/>
      <c r="F15" s="238"/>
      <c r="G15" s="241">
        <f>+F15*E15</f>
        <v>0</v>
      </c>
      <c r="H15" s="242"/>
      <c r="I15" s="85"/>
      <c r="J15" s="90"/>
      <c r="K15" s="91"/>
      <c r="L15" s="85"/>
      <c r="M15" s="85"/>
      <c r="N15" s="85"/>
      <c r="O15" s="85"/>
      <c r="P15" s="85"/>
      <c r="Q15" s="85"/>
      <c r="R15" s="85"/>
      <c r="S15" s="89"/>
      <c r="T15" s="89"/>
      <c r="U15" s="71"/>
      <c r="V15" s="72"/>
      <c r="W15" s="92"/>
      <c r="X15" s="85"/>
      <c r="Y15" s="85"/>
    </row>
    <row r="16" spans="2:25" x14ac:dyDescent="0.2">
      <c r="B16" s="285"/>
      <c r="C16" s="246"/>
      <c r="D16" s="301"/>
      <c r="E16" s="237"/>
      <c r="F16" s="238"/>
      <c r="G16" s="241">
        <f>+F16*E16</f>
        <v>0</v>
      </c>
      <c r="H16" s="242"/>
      <c r="I16" s="85"/>
      <c r="J16" s="90"/>
      <c r="K16" s="91"/>
      <c r="L16" s="85"/>
      <c r="M16" s="85"/>
      <c r="N16" s="85"/>
      <c r="O16" s="85"/>
      <c r="P16" s="85"/>
      <c r="Q16" s="85"/>
      <c r="R16" s="85"/>
      <c r="S16" s="89"/>
      <c r="T16" s="89"/>
      <c r="U16" s="71"/>
      <c r="V16" s="72"/>
      <c r="W16" s="92"/>
      <c r="X16" s="85"/>
      <c r="Y16" s="85"/>
    </row>
    <row r="17" spans="2:25" x14ac:dyDescent="0.2">
      <c r="B17" s="284" t="s">
        <v>78</v>
      </c>
      <c r="C17" s="314" t="s">
        <v>79</v>
      </c>
      <c r="D17" s="301"/>
      <c r="E17" s="237"/>
      <c r="F17" s="238"/>
      <c r="G17" s="239">
        <f>SUM(G18:G19)</f>
        <v>0</v>
      </c>
      <c r="H17" s="242"/>
      <c r="I17" s="85"/>
      <c r="J17" s="90"/>
      <c r="K17" s="91"/>
      <c r="L17" s="85"/>
      <c r="M17" s="85"/>
      <c r="N17" s="85"/>
      <c r="O17" s="85"/>
      <c r="P17" s="85"/>
      <c r="Q17" s="85"/>
      <c r="R17" s="85"/>
      <c r="S17" s="89"/>
      <c r="T17" s="89"/>
      <c r="U17" s="71"/>
      <c r="V17" s="72"/>
      <c r="W17" s="92"/>
      <c r="X17" s="85"/>
      <c r="Y17" s="85"/>
    </row>
    <row r="18" spans="2:25" x14ac:dyDescent="0.2">
      <c r="B18" s="285"/>
      <c r="C18" s="246"/>
      <c r="D18" s="301"/>
      <c r="E18" s="237"/>
      <c r="F18" s="238"/>
      <c r="G18" s="241">
        <f>+F18*E18</f>
        <v>0</v>
      </c>
      <c r="H18" s="242"/>
      <c r="I18" s="85"/>
      <c r="J18" s="90"/>
      <c r="K18" s="91"/>
      <c r="L18" s="85"/>
      <c r="M18" s="85"/>
      <c r="N18" s="85"/>
      <c r="O18" s="85"/>
      <c r="P18" s="85"/>
      <c r="Q18" s="85"/>
      <c r="R18" s="85"/>
      <c r="S18" s="89"/>
      <c r="T18" s="89"/>
      <c r="U18" s="71"/>
      <c r="V18" s="72"/>
      <c r="W18" s="92"/>
      <c r="X18" s="85"/>
      <c r="Y18" s="85"/>
    </row>
    <row r="19" spans="2:25" x14ac:dyDescent="0.2">
      <c r="B19" s="285"/>
      <c r="C19" s="246"/>
      <c r="D19" s="301"/>
      <c r="E19" s="237"/>
      <c r="F19" s="238"/>
      <c r="G19" s="241">
        <f>+F19*E19</f>
        <v>0</v>
      </c>
      <c r="H19" s="242"/>
      <c r="I19" s="85"/>
      <c r="J19" s="90"/>
      <c r="K19" s="91"/>
      <c r="L19" s="85"/>
      <c r="M19" s="85"/>
      <c r="N19" s="85"/>
      <c r="O19" s="85"/>
      <c r="P19" s="85"/>
      <c r="Q19" s="85"/>
      <c r="R19" s="85"/>
      <c r="S19" s="89"/>
      <c r="T19" s="89"/>
      <c r="U19" s="71"/>
      <c r="V19" s="72"/>
      <c r="W19" s="92"/>
      <c r="X19" s="85"/>
      <c r="Y19" s="85"/>
    </row>
    <row r="20" spans="2:25" x14ac:dyDescent="0.2">
      <c r="B20" s="284" t="s">
        <v>80</v>
      </c>
      <c r="C20" s="314" t="s">
        <v>81</v>
      </c>
      <c r="D20" s="301"/>
      <c r="E20" s="237"/>
      <c r="F20" s="238"/>
      <c r="G20" s="239">
        <f>SUM(G21:G22)</f>
        <v>0</v>
      </c>
      <c r="H20" s="242"/>
      <c r="I20" s="85"/>
      <c r="J20" s="103"/>
      <c r="K20" s="104"/>
      <c r="L20" s="85"/>
      <c r="M20" s="105"/>
      <c r="N20" s="105"/>
      <c r="O20" s="105"/>
      <c r="P20" s="85"/>
      <c r="Q20" s="85"/>
      <c r="R20" s="85"/>
      <c r="S20" s="89"/>
      <c r="T20" s="89"/>
      <c r="U20" s="71"/>
      <c r="V20" s="72"/>
      <c r="W20" s="92"/>
      <c r="X20" s="85"/>
      <c r="Y20" s="85"/>
    </row>
    <row r="21" spans="2:25" x14ac:dyDescent="0.2">
      <c r="B21" s="285"/>
      <c r="C21" s="246"/>
      <c r="D21" s="301"/>
      <c r="E21" s="237"/>
      <c r="F21" s="238"/>
      <c r="G21" s="241">
        <f>+F21*E21</f>
        <v>0</v>
      </c>
      <c r="H21" s="242"/>
      <c r="I21" s="85"/>
      <c r="J21" s="103"/>
      <c r="K21" s="104"/>
      <c r="L21" s="85"/>
      <c r="M21" s="105"/>
      <c r="N21" s="105"/>
      <c r="O21" s="105"/>
      <c r="P21" s="85"/>
      <c r="Q21" s="85"/>
      <c r="R21" s="85"/>
      <c r="S21" s="89"/>
      <c r="T21" s="89"/>
      <c r="U21" s="71"/>
      <c r="V21" s="72"/>
      <c r="W21" s="92"/>
      <c r="X21" s="85"/>
      <c r="Y21" s="85"/>
    </row>
    <row r="22" spans="2:25" x14ac:dyDescent="0.2">
      <c r="B22" s="285"/>
      <c r="C22" s="246"/>
      <c r="D22" s="301"/>
      <c r="E22" s="237"/>
      <c r="F22" s="238"/>
      <c r="G22" s="241">
        <f>+F22*E22</f>
        <v>0</v>
      </c>
      <c r="H22" s="242"/>
      <c r="I22" s="85"/>
      <c r="J22" s="103"/>
      <c r="K22" s="104"/>
      <c r="L22" s="85"/>
      <c r="M22" s="105"/>
      <c r="N22" s="105"/>
      <c r="O22" s="105"/>
      <c r="P22" s="85"/>
      <c r="Q22" s="85"/>
      <c r="R22" s="85"/>
      <c r="S22" s="89"/>
      <c r="T22" s="89"/>
      <c r="U22" s="71"/>
      <c r="V22" s="72"/>
      <c r="W22" s="92"/>
      <c r="X22" s="85"/>
      <c r="Y22" s="85"/>
    </row>
    <row r="23" spans="2:25" x14ac:dyDescent="0.2">
      <c r="B23" s="284" t="s">
        <v>82</v>
      </c>
      <c r="C23" s="314" t="s">
        <v>83</v>
      </c>
      <c r="D23" s="301"/>
      <c r="E23" s="237"/>
      <c r="F23" s="238"/>
      <c r="G23" s="239">
        <f>SUM(G24:G25)</f>
        <v>0</v>
      </c>
      <c r="H23" s="242"/>
      <c r="I23" s="85"/>
      <c r="J23" s="90"/>
      <c r="K23" s="91">
        <f>+(IF($S$50&lt;1,W85*$F$50,F85*$S$50))</f>
        <v>0</v>
      </c>
      <c r="L23" s="85"/>
      <c r="M23" s="105"/>
      <c r="N23" s="105"/>
      <c r="O23" s="105"/>
      <c r="P23" s="85"/>
      <c r="Q23" s="85"/>
      <c r="R23" s="85"/>
      <c r="S23" s="89"/>
      <c r="T23" s="89"/>
      <c r="U23" s="71"/>
      <c r="V23" s="72"/>
      <c r="W23" s="92"/>
      <c r="X23" s="85"/>
      <c r="Y23" s="85"/>
    </row>
    <row r="24" spans="2:25" x14ac:dyDescent="0.2">
      <c r="B24" s="285"/>
      <c r="C24" s="246"/>
      <c r="D24" s="301"/>
      <c r="E24" s="237"/>
      <c r="F24" s="238"/>
      <c r="G24" s="241">
        <f>+F24*E24</f>
        <v>0</v>
      </c>
      <c r="H24" s="242"/>
      <c r="I24" s="85"/>
      <c r="J24" s="90"/>
      <c r="K24" s="91"/>
      <c r="L24" s="85"/>
      <c r="M24" s="105"/>
      <c r="N24" s="105"/>
      <c r="O24" s="105"/>
      <c r="P24" s="85"/>
      <c r="Q24" s="85"/>
      <c r="R24" s="85"/>
      <c r="S24" s="89"/>
      <c r="T24" s="89"/>
      <c r="U24" s="71"/>
      <c r="V24" s="72"/>
      <c r="W24" s="92"/>
      <c r="X24" s="85"/>
      <c r="Y24" s="85"/>
    </row>
    <row r="25" spans="2:25" x14ac:dyDescent="0.2">
      <c r="B25" s="285"/>
      <c r="C25" s="246"/>
      <c r="D25" s="301"/>
      <c r="E25" s="237"/>
      <c r="F25" s="238"/>
      <c r="G25" s="241">
        <f>+F25*E25</f>
        <v>0</v>
      </c>
      <c r="H25" s="242"/>
      <c r="I25" s="85"/>
      <c r="J25" s="90"/>
      <c r="K25" s="91"/>
      <c r="L25" s="85"/>
      <c r="M25" s="105"/>
      <c r="N25" s="105"/>
      <c r="O25" s="105"/>
      <c r="P25" s="85"/>
      <c r="Q25" s="85"/>
      <c r="R25" s="85"/>
      <c r="S25" s="89"/>
      <c r="T25" s="89"/>
      <c r="U25" s="71"/>
      <c r="V25" s="72"/>
      <c r="W25" s="92"/>
      <c r="X25" s="85"/>
      <c r="Y25" s="85"/>
    </row>
    <row r="26" spans="2:25" x14ac:dyDescent="0.2">
      <c r="B26" s="284" t="s">
        <v>84</v>
      </c>
      <c r="C26" s="314" t="s">
        <v>85</v>
      </c>
      <c r="D26" s="301"/>
      <c r="E26" s="237"/>
      <c r="F26" s="238"/>
      <c r="G26" s="239">
        <f>SUM(G27:G28)</f>
        <v>0</v>
      </c>
      <c r="H26" s="242"/>
      <c r="I26" s="85"/>
      <c r="J26" s="106"/>
      <c r="K26" s="107"/>
      <c r="L26" s="85"/>
      <c r="M26" s="105"/>
      <c r="N26" s="105"/>
      <c r="O26" s="105"/>
      <c r="P26" s="85"/>
      <c r="Q26" s="85"/>
      <c r="R26" s="85"/>
      <c r="S26" s="89"/>
      <c r="T26" s="89"/>
      <c r="U26" s="71"/>
      <c r="V26" s="72"/>
      <c r="W26" s="92"/>
      <c r="X26" s="85"/>
      <c r="Y26" s="85"/>
    </row>
    <row r="27" spans="2:25" x14ac:dyDescent="0.2">
      <c r="B27" s="285"/>
      <c r="C27" s="246"/>
      <c r="D27" s="301"/>
      <c r="E27" s="237"/>
      <c r="F27" s="238"/>
      <c r="G27" s="241">
        <f>+F27*E27</f>
        <v>0</v>
      </c>
      <c r="H27" s="242"/>
      <c r="I27" s="85"/>
      <c r="J27" s="106"/>
      <c r="K27" s="107"/>
      <c r="L27" s="85"/>
      <c r="M27" s="105"/>
      <c r="N27" s="105"/>
      <c r="O27" s="105"/>
      <c r="P27" s="85"/>
      <c r="Q27" s="85"/>
      <c r="R27" s="85"/>
      <c r="S27" s="89"/>
      <c r="T27" s="89"/>
      <c r="U27" s="71"/>
      <c r="V27" s="72"/>
      <c r="W27" s="92"/>
      <c r="X27" s="85"/>
      <c r="Y27" s="85"/>
    </row>
    <row r="28" spans="2:25" x14ac:dyDescent="0.2">
      <c r="B28" s="285"/>
      <c r="C28" s="246"/>
      <c r="D28" s="301"/>
      <c r="E28" s="237"/>
      <c r="F28" s="238"/>
      <c r="G28" s="241">
        <f>+F28*E28</f>
        <v>0</v>
      </c>
      <c r="H28" s="242"/>
      <c r="I28" s="85"/>
      <c r="J28" s="106"/>
      <c r="K28" s="107"/>
      <c r="L28" s="85"/>
      <c r="M28" s="105"/>
      <c r="N28" s="105"/>
      <c r="O28" s="105"/>
      <c r="P28" s="85"/>
      <c r="Q28" s="85"/>
      <c r="R28" s="85"/>
      <c r="S28" s="89"/>
      <c r="T28" s="89"/>
      <c r="U28" s="71"/>
      <c r="V28" s="72"/>
      <c r="W28" s="92"/>
      <c r="X28" s="85"/>
      <c r="Y28" s="85"/>
    </row>
    <row r="29" spans="2:25" x14ac:dyDescent="0.2">
      <c r="B29" s="284" t="s">
        <v>86</v>
      </c>
      <c r="C29" s="314" t="s">
        <v>46</v>
      </c>
      <c r="D29" s="301"/>
      <c r="E29" s="237"/>
      <c r="F29" s="238"/>
      <c r="G29" s="239">
        <f>SUM(G30:G31)</f>
        <v>0</v>
      </c>
      <c r="H29" s="242"/>
      <c r="I29" s="85"/>
      <c r="J29" s="103"/>
      <c r="K29" s="104"/>
      <c r="L29" s="85"/>
      <c r="M29" s="105"/>
      <c r="N29" s="105"/>
      <c r="O29" s="105"/>
      <c r="P29" s="85"/>
      <c r="Q29" s="85"/>
      <c r="R29" s="85"/>
      <c r="S29" s="89"/>
      <c r="T29" s="89"/>
      <c r="U29" s="71"/>
      <c r="V29" s="72"/>
      <c r="W29" s="92"/>
      <c r="X29" s="85"/>
      <c r="Y29" s="85"/>
    </row>
    <row r="30" spans="2:25" x14ac:dyDescent="0.2">
      <c r="B30" s="285"/>
      <c r="C30" s="246"/>
      <c r="D30" s="301"/>
      <c r="E30" s="237"/>
      <c r="F30" s="238"/>
      <c r="G30" s="241">
        <f>+F30*E30</f>
        <v>0</v>
      </c>
      <c r="H30" s="242"/>
      <c r="I30" s="85"/>
      <c r="J30" s="103"/>
      <c r="K30" s="104"/>
      <c r="L30" s="85"/>
      <c r="M30" s="105"/>
      <c r="N30" s="105"/>
      <c r="O30" s="105"/>
      <c r="P30" s="85"/>
      <c r="Q30" s="85"/>
      <c r="R30" s="85"/>
      <c r="S30" s="89"/>
      <c r="T30" s="89"/>
      <c r="U30" s="71"/>
      <c r="V30" s="72"/>
      <c r="W30" s="92"/>
      <c r="X30" s="85"/>
      <c r="Y30" s="85"/>
    </row>
    <row r="31" spans="2:25" x14ac:dyDescent="0.2">
      <c r="B31" s="285"/>
      <c r="C31" s="246"/>
      <c r="D31" s="301"/>
      <c r="E31" s="237"/>
      <c r="F31" s="238"/>
      <c r="G31" s="241">
        <f>+F31*E31</f>
        <v>0</v>
      </c>
      <c r="H31" s="242"/>
      <c r="I31" s="85"/>
      <c r="J31" s="103"/>
      <c r="K31" s="104"/>
      <c r="L31" s="85"/>
      <c r="M31" s="105"/>
      <c r="N31" s="105"/>
      <c r="O31" s="105"/>
      <c r="P31" s="85"/>
      <c r="Q31" s="85"/>
      <c r="R31" s="85"/>
      <c r="S31" s="89"/>
      <c r="T31" s="89"/>
      <c r="U31" s="71"/>
      <c r="V31" s="72"/>
      <c r="W31" s="92"/>
      <c r="X31" s="85"/>
      <c r="Y31" s="85"/>
    </row>
    <row r="32" spans="2:25" x14ac:dyDescent="0.2">
      <c r="B32" s="284" t="s">
        <v>87</v>
      </c>
      <c r="C32" s="314" t="s">
        <v>222</v>
      </c>
      <c r="D32" s="301"/>
      <c r="E32" s="237"/>
      <c r="F32" s="238"/>
      <c r="G32" s="239">
        <f>SUM(G33:G34)</f>
        <v>0</v>
      </c>
      <c r="H32" s="242"/>
      <c r="I32" s="85"/>
      <c r="J32" s="90"/>
      <c r="K32" s="91"/>
      <c r="L32" s="85"/>
      <c r="M32" s="105"/>
      <c r="N32" s="105"/>
      <c r="O32" s="105"/>
      <c r="P32" s="85"/>
      <c r="Q32" s="85"/>
      <c r="R32" s="85"/>
      <c r="S32" s="89"/>
      <c r="T32" s="89"/>
      <c r="U32" s="71"/>
      <c r="V32" s="72"/>
      <c r="W32" s="92"/>
      <c r="X32" s="85"/>
      <c r="Y32" s="85"/>
    </row>
    <row r="33" spans="2:25" x14ac:dyDescent="0.2">
      <c r="B33" s="285"/>
      <c r="C33" s="246"/>
      <c r="D33" s="301"/>
      <c r="E33" s="237"/>
      <c r="F33" s="238"/>
      <c r="G33" s="241">
        <f>+F33*E33</f>
        <v>0</v>
      </c>
      <c r="H33" s="242"/>
      <c r="I33" s="85"/>
      <c r="J33" s="90"/>
      <c r="K33" s="91"/>
      <c r="L33" s="85"/>
      <c r="M33" s="105"/>
      <c r="N33" s="105"/>
      <c r="O33" s="105"/>
      <c r="P33" s="85"/>
      <c r="Q33" s="85"/>
      <c r="R33" s="85"/>
      <c r="S33" s="89"/>
      <c r="T33" s="89"/>
      <c r="U33" s="71"/>
      <c r="V33" s="72"/>
      <c r="W33" s="92"/>
      <c r="X33" s="85"/>
      <c r="Y33" s="85"/>
    </row>
    <row r="34" spans="2:25" x14ac:dyDescent="0.2">
      <c r="B34" s="285"/>
      <c r="C34" s="246"/>
      <c r="D34" s="301"/>
      <c r="E34" s="237"/>
      <c r="F34" s="238"/>
      <c r="G34" s="241">
        <f>+F34*E34</f>
        <v>0</v>
      </c>
      <c r="H34" s="242"/>
      <c r="I34" s="85"/>
      <c r="J34" s="90"/>
      <c r="K34" s="91"/>
      <c r="L34" s="85"/>
      <c r="M34" s="105"/>
      <c r="N34" s="105"/>
      <c r="O34" s="105"/>
      <c r="P34" s="85"/>
      <c r="Q34" s="85"/>
      <c r="R34" s="85"/>
      <c r="S34" s="89"/>
      <c r="T34" s="89"/>
      <c r="U34" s="71"/>
      <c r="V34" s="72"/>
      <c r="W34" s="92"/>
      <c r="X34" s="85"/>
      <c r="Y34" s="85"/>
    </row>
    <row r="35" spans="2:25" x14ac:dyDescent="0.2">
      <c r="B35" s="284" t="s">
        <v>88</v>
      </c>
      <c r="C35" s="314" t="s">
        <v>89</v>
      </c>
      <c r="D35" s="301"/>
      <c r="E35" s="237"/>
      <c r="F35" s="238"/>
      <c r="G35" s="239">
        <f>SUM(G36:G37)</f>
        <v>0</v>
      </c>
      <c r="H35" s="242"/>
      <c r="I35" s="85"/>
      <c r="J35" s="108"/>
      <c r="K35" s="107"/>
      <c r="L35" s="85"/>
      <c r="M35" s="105"/>
      <c r="N35" s="105"/>
      <c r="O35" s="109"/>
      <c r="P35" s="85"/>
      <c r="Q35" s="85"/>
      <c r="R35" s="85"/>
      <c r="S35" s="89"/>
      <c r="T35" s="89"/>
      <c r="U35" s="71"/>
      <c r="V35" s="72"/>
      <c r="W35" s="92"/>
      <c r="X35" s="85"/>
      <c r="Y35" s="85"/>
    </row>
    <row r="36" spans="2:25" x14ac:dyDescent="0.2">
      <c r="B36" s="285"/>
      <c r="C36" s="246"/>
      <c r="D36" s="301"/>
      <c r="E36" s="237"/>
      <c r="F36" s="238"/>
      <c r="G36" s="241">
        <f>+F36*E36</f>
        <v>0</v>
      </c>
      <c r="H36" s="242"/>
      <c r="I36" s="85"/>
      <c r="J36" s="108"/>
      <c r="K36" s="107"/>
      <c r="L36" s="85"/>
      <c r="M36" s="105"/>
      <c r="N36" s="105"/>
      <c r="O36" s="109"/>
      <c r="P36" s="85"/>
      <c r="Q36" s="85"/>
      <c r="R36" s="85"/>
      <c r="S36" s="89"/>
      <c r="T36" s="89"/>
      <c r="U36" s="71"/>
      <c r="V36" s="72"/>
      <c r="W36" s="92"/>
      <c r="X36" s="85"/>
      <c r="Y36" s="85"/>
    </row>
    <row r="37" spans="2:25" x14ac:dyDescent="0.2">
      <c r="B37" s="285"/>
      <c r="C37" s="246"/>
      <c r="D37" s="301"/>
      <c r="E37" s="237"/>
      <c r="F37" s="238"/>
      <c r="G37" s="241">
        <f>+F37*E37</f>
        <v>0</v>
      </c>
      <c r="H37" s="242"/>
      <c r="I37" s="85"/>
      <c r="J37" s="108"/>
      <c r="K37" s="107"/>
      <c r="L37" s="85"/>
      <c r="M37" s="105"/>
      <c r="N37" s="105"/>
      <c r="O37" s="109"/>
      <c r="P37" s="85"/>
      <c r="Q37" s="85"/>
      <c r="R37" s="85"/>
      <c r="S37" s="89"/>
      <c r="T37" s="89"/>
      <c r="U37" s="71"/>
      <c r="V37" s="72"/>
      <c r="W37" s="92"/>
      <c r="X37" s="85"/>
      <c r="Y37" s="85"/>
    </row>
    <row r="38" spans="2:25" x14ac:dyDescent="0.2">
      <c r="B38" s="284" t="s">
        <v>90</v>
      </c>
      <c r="C38" s="314" t="s">
        <v>48</v>
      </c>
      <c r="D38" s="301"/>
      <c r="E38" s="237"/>
      <c r="F38" s="238"/>
      <c r="G38" s="239">
        <f>SUM(G39:G40)</f>
        <v>0</v>
      </c>
      <c r="H38" s="242"/>
      <c r="I38" s="85"/>
      <c r="J38" s="103"/>
      <c r="K38" s="104"/>
      <c r="L38" s="85"/>
      <c r="M38" s="105"/>
      <c r="N38" s="105"/>
      <c r="O38" s="105"/>
      <c r="P38" s="85"/>
      <c r="Q38" s="85"/>
      <c r="R38" s="85"/>
      <c r="S38" s="89"/>
      <c r="T38" s="89"/>
      <c r="U38" s="71"/>
      <c r="V38" s="72"/>
      <c r="W38" s="92"/>
      <c r="X38" s="85"/>
      <c r="Y38" s="85"/>
    </row>
    <row r="39" spans="2:25" x14ac:dyDescent="0.2">
      <c r="B39" s="285"/>
      <c r="C39" s="246"/>
      <c r="D39" s="301"/>
      <c r="E39" s="237"/>
      <c r="F39" s="238"/>
      <c r="G39" s="241">
        <f>+F39*E39</f>
        <v>0</v>
      </c>
      <c r="H39" s="242"/>
      <c r="I39" s="85"/>
      <c r="J39" s="103"/>
      <c r="K39" s="104"/>
      <c r="L39" s="85"/>
      <c r="M39" s="105"/>
      <c r="N39" s="105"/>
      <c r="O39" s="105"/>
      <c r="P39" s="85"/>
      <c r="Q39" s="85"/>
      <c r="R39" s="85"/>
      <c r="S39" s="89"/>
      <c r="T39" s="89"/>
      <c r="U39" s="71"/>
      <c r="V39" s="72"/>
      <c r="W39" s="92"/>
      <c r="X39" s="85"/>
      <c r="Y39" s="85"/>
    </row>
    <row r="40" spans="2:25" x14ac:dyDescent="0.2">
      <c r="B40" s="285"/>
      <c r="C40" s="246"/>
      <c r="D40" s="301"/>
      <c r="E40" s="237"/>
      <c r="F40" s="238"/>
      <c r="G40" s="241">
        <f>+F40*E40</f>
        <v>0</v>
      </c>
      <c r="H40" s="242"/>
      <c r="I40" s="85"/>
      <c r="J40" s="103"/>
      <c r="K40" s="104"/>
      <c r="L40" s="85"/>
      <c r="M40" s="105"/>
      <c r="N40" s="105"/>
      <c r="O40" s="105"/>
      <c r="P40" s="85"/>
      <c r="Q40" s="85"/>
      <c r="R40" s="85"/>
      <c r="S40" s="89"/>
      <c r="T40" s="89"/>
      <c r="U40" s="71"/>
      <c r="V40" s="72"/>
      <c r="W40" s="92"/>
      <c r="X40" s="85"/>
      <c r="Y40" s="85"/>
    </row>
    <row r="41" spans="2:25" x14ac:dyDescent="0.2">
      <c r="B41" s="284" t="s">
        <v>91</v>
      </c>
      <c r="C41" s="314" t="s">
        <v>92</v>
      </c>
      <c r="D41" s="301"/>
      <c r="E41" s="237"/>
      <c r="F41" s="238"/>
      <c r="G41" s="239">
        <f>SUM(G42:G43)</f>
        <v>0</v>
      </c>
      <c r="H41" s="242"/>
      <c r="I41" s="85"/>
      <c r="J41" s="90"/>
      <c r="K41" s="91"/>
      <c r="L41" s="85"/>
      <c r="M41" s="105"/>
      <c r="N41" s="105"/>
      <c r="O41" s="109"/>
      <c r="P41" s="85"/>
      <c r="Q41" s="85"/>
      <c r="R41" s="85"/>
      <c r="S41" s="89"/>
      <c r="T41" s="89"/>
      <c r="U41" s="71"/>
      <c r="V41" s="72"/>
      <c r="W41" s="92"/>
      <c r="X41" s="85"/>
      <c r="Y41" s="85"/>
    </row>
    <row r="42" spans="2:25" x14ac:dyDescent="0.2">
      <c r="B42" s="285"/>
      <c r="C42" s="246"/>
      <c r="D42" s="301"/>
      <c r="E42" s="237"/>
      <c r="F42" s="238"/>
      <c r="G42" s="241">
        <f>+F42*E42</f>
        <v>0</v>
      </c>
      <c r="H42" s="242"/>
      <c r="I42" s="85"/>
      <c r="J42" s="90"/>
      <c r="K42" s="91"/>
      <c r="L42" s="85"/>
      <c r="M42" s="105"/>
      <c r="N42" s="105"/>
      <c r="O42" s="109"/>
      <c r="P42" s="85"/>
      <c r="Q42" s="85"/>
      <c r="R42" s="85"/>
      <c r="S42" s="89"/>
      <c r="T42" s="89"/>
      <c r="U42" s="71"/>
      <c r="V42" s="72"/>
      <c r="W42" s="92"/>
      <c r="X42" s="85"/>
      <c r="Y42" s="85"/>
    </row>
    <row r="43" spans="2:25" x14ac:dyDescent="0.2">
      <c r="B43" s="285"/>
      <c r="C43" s="246"/>
      <c r="D43" s="301"/>
      <c r="E43" s="237"/>
      <c r="F43" s="238"/>
      <c r="G43" s="241">
        <f>+F43*E43</f>
        <v>0</v>
      </c>
      <c r="H43" s="242"/>
      <c r="I43" s="85"/>
      <c r="J43" s="90"/>
      <c r="K43" s="91"/>
      <c r="L43" s="85"/>
      <c r="M43" s="105"/>
      <c r="N43" s="105"/>
      <c r="O43" s="109"/>
      <c r="P43" s="85"/>
      <c r="Q43" s="85"/>
      <c r="R43" s="85"/>
      <c r="S43" s="89"/>
      <c r="T43" s="89"/>
      <c r="U43" s="71"/>
      <c r="V43" s="72"/>
      <c r="W43" s="92"/>
      <c r="X43" s="85"/>
      <c r="Y43" s="85"/>
    </row>
    <row r="44" spans="2:25" x14ac:dyDescent="0.2">
      <c r="B44" s="284" t="s">
        <v>93</v>
      </c>
      <c r="C44" s="314" t="s">
        <v>94</v>
      </c>
      <c r="D44" s="301"/>
      <c r="E44" s="237"/>
      <c r="F44" s="238"/>
      <c r="G44" s="239">
        <f>SUM(G45:G46)</f>
        <v>0</v>
      </c>
      <c r="H44" s="242"/>
      <c r="I44" s="85"/>
      <c r="J44" s="90"/>
      <c r="K44" s="91"/>
      <c r="L44" s="85"/>
      <c r="M44" s="105"/>
      <c r="N44" s="105"/>
      <c r="O44" s="109"/>
      <c r="P44" s="110"/>
      <c r="Q44" s="110"/>
      <c r="R44" s="85"/>
      <c r="S44" s="89"/>
      <c r="T44" s="89"/>
      <c r="U44" s="71"/>
      <c r="V44" s="72"/>
      <c r="W44" s="92"/>
      <c r="X44" s="85"/>
      <c r="Y44" s="85"/>
    </row>
    <row r="45" spans="2:25" x14ac:dyDescent="0.2">
      <c r="B45" s="285"/>
      <c r="C45" s="246"/>
      <c r="D45" s="301"/>
      <c r="E45" s="237"/>
      <c r="F45" s="238"/>
      <c r="G45" s="241">
        <f>+F45*E45</f>
        <v>0</v>
      </c>
      <c r="H45" s="242"/>
      <c r="I45" s="85"/>
      <c r="J45" s="90"/>
      <c r="K45" s="91"/>
      <c r="L45" s="85"/>
      <c r="M45" s="105"/>
      <c r="N45" s="105"/>
      <c r="O45" s="109"/>
      <c r="P45" s="110"/>
      <c r="Q45" s="110"/>
      <c r="R45" s="85"/>
      <c r="S45" s="89"/>
      <c r="T45" s="89"/>
      <c r="U45" s="71"/>
      <c r="V45" s="72"/>
      <c r="W45" s="92"/>
      <c r="X45" s="85"/>
      <c r="Y45" s="85"/>
    </row>
    <row r="46" spans="2:25" x14ac:dyDescent="0.2">
      <c r="B46" s="285"/>
      <c r="C46" s="246"/>
      <c r="D46" s="301"/>
      <c r="E46" s="237"/>
      <c r="F46" s="238"/>
      <c r="G46" s="241">
        <f>+F46*E46</f>
        <v>0</v>
      </c>
      <c r="H46" s="242"/>
      <c r="I46" s="85"/>
      <c r="J46" s="90"/>
      <c r="K46" s="91"/>
      <c r="L46" s="85"/>
      <c r="M46" s="105"/>
      <c r="N46" s="105"/>
      <c r="O46" s="109"/>
      <c r="P46" s="110"/>
      <c r="Q46" s="110"/>
      <c r="R46" s="85"/>
      <c r="S46" s="89"/>
      <c r="T46" s="89"/>
      <c r="U46" s="71"/>
      <c r="V46" s="72"/>
      <c r="W46" s="92"/>
      <c r="X46" s="85"/>
      <c r="Y46" s="85"/>
    </row>
    <row r="47" spans="2:25" x14ac:dyDescent="0.2">
      <c r="B47" s="284" t="s">
        <v>95</v>
      </c>
      <c r="C47" s="314" t="s">
        <v>96</v>
      </c>
      <c r="D47" s="301"/>
      <c r="E47" s="237"/>
      <c r="F47" s="238"/>
      <c r="G47" s="239">
        <f>SUM(G48:G49)</f>
        <v>0</v>
      </c>
      <c r="H47" s="242"/>
      <c r="I47" s="85"/>
      <c r="J47" s="103"/>
      <c r="K47" s="104"/>
      <c r="L47" s="85"/>
      <c r="M47" s="105"/>
      <c r="N47" s="105"/>
      <c r="O47" s="105"/>
      <c r="P47" s="85"/>
      <c r="Q47" s="85"/>
      <c r="R47" s="85"/>
      <c r="S47" s="89"/>
      <c r="T47" s="89"/>
      <c r="U47" s="71"/>
      <c r="V47" s="72"/>
      <c r="W47" s="92"/>
      <c r="X47" s="85"/>
      <c r="Y47" s="85"/>
    </row>
    <row r="48" spans="2:25" x14ac:dyDescent="0.2">
      <c r="B48" s="285"/>
      <c r="C48" s="246"/>
      <c r="D48" s="301"/>
      <c r="E48" s="237"/>
      <c r="F48" s="238"/>
      <c r="G48" s="241">
        <f>+F48*E48</f>
        <v>0</v>
      </c>
      <c r="H48" s="243"/>
      <c r="I48" s="85"/>
      <c r="J48" s="103"/>
      <c r="K48" s="104"/>
      <c r="L48" s="85"/>
      <c r="M48" s="105"/>
      <c r="N48" s="105"/>
      <c r="O48" s="105"/>
      <c r="P48" s="85"/>
      <c r="Q48" s="85"/>
      <c r="R48" s="85"/>
      <c r="S48" s="89"/>
      <c r="T48" s="89"/>
      <c r="U48" s="71"/>
      <c r="V48" s="72"/>
      <c r="W48" s="92"/>
      <c r="X48" s="85"/>
      <c r="Y48" s="85"/>
    </row>
    <row r="49" spans="2:25" x14ac:dyDescent="0.2">
      <c r="B49" s="285"/>
      <c r="C49" s="246"/>
      <c r="D49" s="301"/>
      <c r="E49" s="237"/>
      <c r="F49" s="238"/>
      <c r="G49" s="241">
        <f>+F49*E49</f>
        <v>0</v>
      </c>
      <c r="H49" s="243"/>
      <c r="I49" s="85"/>
      <c r="J49" s="103"/>
      <c r="K49" s="104"/>
      <c r="L49" s="85"/>
      <c r="M49" s="105"/>
      <c r="N49" s="105"/>
      <c r="O49" s="105"/>
      <c r="P49" s="85"/>
      <c r="Q49" s="85"/>
      <c r="R49" s="85"/>
      <c r="S49" s="89"/>
      <c r="T49" s="89"/>
      <c r="U49" s="71"/>
      <c r="V49" s="72"/>
      <c r="W49" s="92"/>
      <c r="X49" s="85"/>
      <c r="Y49" s="85"/>
    </row>
    <row r="50" spans="2:25" x14ac:dyDescent="0.2">
      <c r="B50" s="284" t="s">
        <v>97</v>
      </c>
      <c r="C50" s="314" t="s">
        <v>98</v>
      </c>
      <c r="D50" s="301"/>
      <c r="E50" s="237"/>
      <c r="F50" s="238"/>
      <c r="G50" s="239">
        <f>SUM(G51:G52)</f>
        <v>0</v>
      </c>
      <c r="H50" s="244"/>
      <c r="I50" s="85"/>
      <c r="J50" s="90"/>
      <c r="K50" s="91"/>
      <c r="L50" s="85"/>
      <c r="M50" s="105"/>
      <c r="N50" s="105"/>
      <c r="O50" s="105"/>
      <c r="P50" s="85"/>
      <c r="Q50" s="85"/>
      <c r="R50" s="85"/>
      <c r="S50" s="89"/>
      <c r="T50" s="89"/>
      <c r="U50" s="71"/>
      <c r="V50" s="72"/>
      <c r="W50" s="92"/>
      <c r="X50" s="85"/>
      <c r="Y50" s="85"/>
    </row>
    <row r="51" spans="2:25" x14ac:dyDescent="0.2">
      <c r="B51" s="285"/>
      <c r="C51" s="246"/>
      <c r="D51" s="301"/>
      <c r="E51" s="237"/>
      <c r="F51" s="238"/>
      <c r="G51" s="241">
        <f>+F51*E51</f>
        <v>0</v>
      </c>
      <c r="H51" s="244"/>
      <c r="I51" s="85"/>
      <c r="J51" s="90"/>
      <c r="K51" s="91"/>
      <c r="L51" s="85"/>
      <c r="M51" s="105"/>
      <c r="N51" s="105"/>
      <c r="O51" s="105"/>
      <c r="P51" s="85"/>
      <c r="Q51" s="85"/>
      <c r="R51" s="85"/>
      <c r="S51" s="89"/>
      <c r="T51" s="89"/>
      <c r="U51" s="71"/>
      <c r="V51" s="72"/>
      <c r="W51" s="92"/>
      <c r="X51" s="85"/>
      <c r="Y51" s="85"/>
    </row>
    <row r="52" spans="2:25" x14ac:dyDescent="0.2">
      <c r="B52" s="285"/>
      <c r="C52" s="246"/>
      <c r="D52" s="301"/>
      <c r="E52" s="237"/>
      <c r="F52" s="238"/>
      <c r="G52" s="241">
        <f>+F52*E52</f>
        <v>0</v>
      </c>
      <c r="H52" s="244"/>
      <c r="I52" s="85"/>
      <c r="J52" s="90"/>
      <c r="K52" s="91"/>
      <c r="L52" s="85"/>
      <c r="M52" s="105"/>
      <c r="N52" s="105"/>
      <c r="O52" s="105"/>
      <c r="P52" s="85"/>
      <c r="Q52" s="85"/>
      <c r="R52" s="85"/>
      <c r="S52" s="89"/>
      <c r="T52" s="89"/>
      <c r="U52" s="71"/>
      <c r="V52" s="72"/>
      <c r="W52" s="92"/>
      <c r="X52" s="85"/>
      <c r="Y52" s="85"/>
    </row>
    <row r="53" spans="2:25" x14ac:dyDescent="0.2">
      <c r="B53" s="284" t="s">
        <v>224</v>
      </c>
      <c r="C53" s="314" t="s">
        <v>223</v>
      </c>
      <c r="D53" s="301"/>
      <c r="E53" s="237"/>
      <c r="F53" s="238"/>
      <c r="G53" s="239">
        <f>SUM(G54:G55)</f>
        <v>0</v>
      </c>
      <c r="H53" s="244"/>
      <c r="I53" s="85"/>
      <c r="J53" s="90"/>
      <c r="K53" s="91"/>
      <c r="L53" s="85"/>
      <c r="M53" s="105"/>
      <c r="N53" s="105"/>
      <c r="O53" s="105"/>
      <c r="P53" s="85"/>
      <c r="Q53" s="85"/>
      <c r="R53" s="85"/>
      <c r="S53" s="89"/>
      <c r="T53" s="89"/>
      <c r="U53" s="71"/>
      <c r="V53" s="72"/>
      <c r="W53" s="92"/>
      <c r="X53" s="85"/>
      <c r="Y53" s="85"/>
    </row>
    <row r="54" spans="2:25" x14ac:dyDescent="0.2">
      <c r="B54" s="285"/>
      <c r="C54" s="246"/>
      <c r="D54" s="301"/>
      <c r="E54" s="237"/>
      <c r="F54" s="238"/>
      <c r="G54" s="241">
        <f>+F54*E54</f>
        <v>0</v>
      </c>
      <c r="H54" s="244"/>
      <c r="I54" s="85"/>
      <c r="J54" s="90"/>
      <c r="K54" s="91"/>
      <c r="L54" s="85"/>
      <c r="M54" s="105"/>
      <c r="N54" s="105"/>
      <c r="O54" s="105"/>
      <c r="P54" s="85"/>
      <c r="Q54" s="85"/>
      <c r="R54" s="85"/>
      <c r="S54" s="89"/>
      <c r="T54" s="89"/>
      <c r="U54" s="71"/>
      <c r="V54" s="72"/>
      <c r="W54" s="92"/>
      <c r="X54" s="85"/>
      <c r="Y54" s="85"/>
    </row>
    <row r="55" spans="2:25" x14ac:dyDescent="0.2">
      <c r="B55" s="285"/>
      <c r="C55" s="246"/>
      <c r="D55" s="301"/>
      <c r="E55" s="237"/>
      <c r="F55" s="238"/>
      <c r="G55" s="241">
        <f>+F55*E55</f>
        <v>0</v>
      </c>
      <c r="H55" s="244"/>
      <c r="I55" s="85"/>
      <c r="J55" s="90"/>
      <c r="K55" s="91"/>
      <c r="L55" s="85"/>
      <c r="M55" s="105"/>
      <c r="N55" s="105"/>
      <c r="O55" s="105"/>
      <c r="P55" s="85"/>
      <c r="Q55" s="85"/>
      <c r="R55" s="85"/>
      <c r="S55" s="89"/>
      <c r="T55" s="89"/>
      <c r="U55" s="71"/>
      <c r="V55" s="72"/>
      <c r="W55" s="92"/>
      <c r="X55" s="85"/>
      <c r="Y55" s="85"/>
    </row>
    <row r="56" spans="2:25" x14ac:dyDescent="0.2">
      <c r="B56" s="284" t="s">
        <v>250</v>
      </c>
      <c r="C56" s="314" t="s">
        <v>251</v>
      </c>
      <c r="D56" s="301"/>
      <c r="E56" s="237"/>
      <c r="F56" s="238"/>
      <c r="G56" s="239">
        <f>SUM(G57:G58)</f>
        <v>0</v>
      </c>
      <c r="H56" s="244"/>
      <c r="I56" s="85"/>
      <c r="J56" s="90"/>
      <c r="K56" s="91"/>
      <c r="L56" s="85"/>
      <c r="M56" s="105"/>
      <c r="N56" s="105"/>
      <c r="O56" s="105"/>
      <c r="P56" s="85"/>
      <c r="Q56" s="85"/>
      <c r="R56" s="85"/>
      <c r="S56" s="89"/>
      <c r="T56" s="89"/>
      <c r="U56" s="71"/>
      <c r="V56" s="72"/>
      <c r="W56" s="92"/>
      <c r="X56" s="85"/>
      <c r="Y56" s="85"/>
    </row>
    <row r="57" spans="2:25" x14ac:dyDescent="0.2">
      <c r="B57" s="285"/>
      <c r="C57" s="246"/>
      <c r="D57" s="301"/>
      <c r="E57" s="237"/>
      <c r="F57" s="238"/>
      <c r="G57" s="241">
        <f>+F57*E57</f>
        <v>0</v>
      </c>
      <c r="H57" s="244"/>
      <c r="I57" s="85"/>
      <c r="J57" s="90"/>
      <c r="K57" s="91"/>
      <c r="L57" s="85"/>
      <c r="M57" s="105"/>
      <c r="N57" s="105"/>
      <c r="O57" s="105"/>
      <c r="P57" s="85"/>
      <c r="Q57" s="85"/>
      <c r="R57" s="85"/>
      <c r="S57" s="89"/>
      <c r="T57" s="89"/>
      <c r="U57" s="71"/>
      <c r="V57" s="72"/>
      <c r="W57" s="92"/>
      <c r="X57" s="85"/>
      <c r="Y57" s="85"/>
    </row>
    <row r="58" spans="2:25" x14ac:dyDescent="0.2">
      <c r="B58" s="285"/>
      <c r="C58" s="246"/>
      <c r="D58" s="301"/>
      <c r="E58" s="237"/>
      <c r="F58" s="238"/>
      <c r="G58" s="241">
        <f>+F58*E58</f>
        <v>0</v>
      </c>
      <c r="H58" s="244"/>
      <c r="I58" s="85"/>
      <c r="J58" s="90"/>
      <c r="K58" s="91"/>
      <c r="L58" s="85"/>
      <c r="M58" s="105"/>
      <c r="N58" s="105"/>
      <c r="O58" s="105"/>
      <c r="P58" s="85"/>
      <c r="Q58" s="85"/>
      <c r="R58" s="85"/>
      <c r="S58" s="89"/>
      <c r="T58" s="89"/>
      <c r="U58" s="71"/>
      <c r="V58" s="72"/>
      <c r="W58" s="92"/>
      <c r="X58" s="85"/>
      <c r="Y58" s="85"/>
    </row>
    <row r="59" spans="2:25" x14ac:dyDescent="0.2">
      <c r="B59" s="284" t="s">
        <v>99</v>
      </c>
      <c r="C59" s="314" t="s">
        <v>44</v>
      </c>
      <c r="D59" s="301"/>
      <c r="E59" s="237"/>
      <c r="F59" s="238"/>
      <c r="G59" s="239">
        <f>SUM(G60:G61)</f>
        <v>0</v>
      </c>
      <c r="H59" s="111"/>
      <c r="I59" s="98"/>
      <c r="J59" s="90"/>
      <c r="K59" s="91"/>
      <c r="L59" s="98"/>
      <c r="M59" s="112"/>
      <c r="N59" s="112"/>
      <c r="O59" s="112"/>
      <c r="P59" s="98"/>
      <c r="Q59" s="98"/>
      <c r="R59" s="98"/>
      <c r="S59" s="99"/>
      <c r="T59" s="99"/>
      <c r="U59" s="100"/>
      <c r="V59" s="101"/>
      <c r="W59" s="102"/>
      <c r="X59" s="98"/>
      <c r="Y59" s="98"/>
    </row>
    <row r="60" spans="2:25" x14ac:dyDescent="0.2">
      <c r="B60" s="285"/>
      <c r="C60" s="246"/>
      <c r="D60" s="301"/>
      <c r="E60" s="237"/>
      <c r="F60" s="238"/>
      <c r="G60" s="241">
        <f>+F60*E60</f>
        <v>0</v>
      </c>
      <c r="H60" s="111"/>
      <c r="I60" s="98"/>
      <c r="J60" s="90"/>
      <c r="K60" s="91"/>
      <c r="L60" s="98"/>
      <c r="M60" s="112"/>
      <c r="N60" s="112"/>
      <c r="O60" s="112"/>
      <c r="P60" s="98"/>
      <c r="Q60" s="98"/>
      <c r="R60" s="98"/>
      <c r="S60" s="99"/>
      <c r="T60" s="99"/>
      <c r="U60" s="100"/>
      <c r="V60" s="101"/>
      <c r="W60" s="102"/>
      <c r="X60" s="98"/>
      <c r="Y60" s="98"/>
    </row>
    <row r="61" spans="2:25" x14ac:dyDescent="0.2">
      <c r="B61" s="285"/>
      <c r="C61" s="246"/>
      <c r="D61" s="301"/>
      <c r="E61" s="237"/>
      <c r="F61" s="238"/>
      <c r="G61" s="241">
        <f>+F61*E61</f>
        <v>0</v>
      </c>
      <c r="H61" s="113"/>
      <c r="I61" s="98"/>
      <c r="J61" s="90"/>
      <c r="K61" s="91"/>
      <c r="L61" s="98"/>
      <c r="M61" s="112"/>
      <c r="N61" s="112"/>
      <c r="O61" s="112"/>
      <c r="P61" s="98"/>
      <c r="Q61" s="98"/>
      <c r="R61" s="98"/>
      <c r="S61" s="99"/>
      <c r="T61" s="99"/>
      <c r="U61" s="100"/>
      <c r="V61" s="101"/>
      <c r="W61" s="102"/>
      <c r="X61" s="98"/>
      <c r="Y61" s="98"/>
    </row>
    <row r="62" spans="2:25" ht="15" x14ac:dyDescent="0.2">
      <c r="B62" s="282" t="s">
        <v>100</v>
      </c>
      <c r="C62" s="283" t="s">
        <v>101</v>
      </c>
      <c r="D62" s="302" t="str">
        <f>+F7</f>
        <v>m²</v>
      </c>
      <c r="E62" s="228">
        <f>+$E$7</f>
        <v>0</v>
      </c>
      <c r="F62" s="245">
        <f>+IF(E62=0,0,H62/E62)</f>
        <v>0</v>
      </c>
      <c r="G62" s="235"/>
      <c r="H62" s="236">
        <f>+G63+G66+G69+G72+G75+G78</f>
        <v>0</v>
      </c>
      <c r="I62" s="85"/>
      <c r="J62" s="89"/>
      <c r="K62" s="89"/>
      <c r="L62" s="71"/>
      <c r="M62" s="72"/>
      <c r="N62" s="92"/>
      <c r="O62" s="85"/>
      <c r="P62" s="85"/>
    </row>
    <row r="63" spans="2:25" x14ac:dyDescent="0.2">
      <c r="B63" s="284" t="s">
        <v>102</v>
      </c>
      <c r="C63" s="314" t="s">
        <v>103</v>
      </c>
      <c r="D63" s="301"/>
      <c r="E63" s="246"/>
      <c r="F63" s="238"/>
      <c r="G63" s="239">
        <f>SUM(G64:G65)</f>
        <v>0</v>
      </c>
      <c r="H63" s="242"/>
      <c r="I63" s="85"/>
      <c r="J63" s="89"/>
      <c r="K63" s="89"/>
      <c r="L63" s="71"/>
      <c r="M63" s="72"/>
      <c r="N63" s="92"/>
      <c r="O63" s="85"/>
      <c r="P63" s="85"/>
    </row>
    <row r="64" spans="2:25" x14ac:dyDescent="0.2">
      <c r="B64" s="287"/>
      <c r="C64" s="314"/>
      <c r="D64" s="301"/>
      <c r="E64" s="237"/>
      <c r="F64" s="238"/>
      <c r="G64" s="241">
        <f>+F64*E64</f>
        <v>0</v>
      </c>
      <c r="H64" s="242"/>
      <c r="I64" s="85"/>
      <c r="J64" s="89"/>
      <c r="K64" s="89"/>
      <c r="L64" s="71"/>
      <c r="M64" s="72"/>
      <c r="N64" s="92"/>
      <c r="O64" s="85"/>
      <c r="P64" s="85"/>
    </row>
    <row r="65" spans="2:16" x14ac:dyDescent="0.2">
      <c r="B65" s="285"/>
      <c r="C65" s="314"/>
      <c r="D65" s="301"/>
      <c r="E65" s="237"/>
      <c r="F65" s="238"/>
      <c r="G65" s="241">
        <f>+F65*E65</f>
        <v>0</v>
      </c>
      <c r="H65" s="242"/>
      <c r="I65" s="85"/>
      <c r="J65" s="89"/>
      <c r="K65" s="89"/>
      <c r="L65" s="71"/>
      <c r="M65" s="72"/>
      <c r="N65" s="92"/>
      <c r="O65" s="85"/>
      <c r="P65" s="85"/>
    </row>
    <row r="66" spans="2:16" x14ac:dyDescent="0.2">
      <c r="B66" s="284" t="s">
        <v>104</v>
      </c>
      <c r="C66" s="314" t="s">
        <v>47</v>
      </c>
      <c r="D66" s="301"/>
      <c r="E66" s="246"/>
      <c r="F66" s="238"/>
      <c r="G66" s="239">
        <f>SUM(G67:G68)</f>
        <v>0</v>
      </c>
      <c r="H66" s="242"/>
      <c r="I66" s="85"/>
      <c r="J66" s="89"/>
      <c r="K66" s="89"/>
      <c r="L66" s="71"/>
      <c r="M66" s="72"/>
      <c r="N66" s="92"/>
      <c r="O66" s="85"/>
      <c r="P66" s="85"/>
    </row>
    <row r="67" spans="2:16" x14ac:dyDescent="0.2">
      <c r="B67" s="287"/>
      <c r="C67" s="314"/>
      <c r="D67" s="301"/>
      <c r="E67" s="237"/>
      <c r="F67" s="238"/>
      <c r="G67" s="241">
        <f>+F67*E67</f>
        <v>0</v>
      </c>
      <c r="H67" s="242"/>
      <c r="I67" s="85"/>
      <c r="J67" s="89"/>
      <c r="K67" s="89"/>
      <c r="L67" s="71"/>
      <c r="M67" s="72"/>
      <c r="N67" s="92"/>
      <c r="O67" s="85"/>
      <c r="P67" s="85"/>
    </row>
    <row r="68" spans="2:16" x14ac:dyDescent="0.2">
      <c r="B68" s="287"/>
      <c r="C68" s="314"/>
      <c r="D68" s="301"/>
      <c r="E68" s="237"/>
      <c r="F68" s="238"/>
      <c r="G68" s="241">
        <f>+F68*E68</f>
        <v>0</v>
      </c>
      <c r="H68" s="242"/>
      <c r="I68" s="85"/>
      <c r="J68" s="89"/>
      <c r="K68" s="89"/>
      <c r="L68" s="71"/>
      <c r="M68" s="72"/>
      <c r="N68" s="92"/>
      <c r="O68" s="85"/>
      <c r="P68" s="85"/>
    </row>
    <row r="69" spans="2:16" x14ac:dyDescent="0.2">
      <c r="B69" s="284" t="s">
        <v>105</v>
      </c>
      <c r="C69" s="314" t="s">
        <v>106</v>
      </c>
      <c r="D69" s="303"/>
      <c r="E69" s="247"/>
      <c r="F69" s="248"/>
      <c r="G69" s="239">
        <f>SUM(G70:G71)</f>
        <v>0</v>
      </c>
      <c r="H69" s="242"/>
      <c r="I69" s="85"/>
      <c r="J69" s="89"/>
      <c r="K69" s="89"/>
      <c r="L69" s="71"/>
      <c r="M69" s="72"/>
      <c r="N69" s="92"/>
      <c r="O69" s="85"/>
      <c r="P69" s="85"/>
    </row>
    <row r="70" spans="2:16" x14ac:dyDescent="0.2">
      <c r="B70" s="287"/>
      <c r="C70" s="314"/>
      <c r="D70" s="301"/>
      <c r="E70" s="237"/>
      <c r="F70" s="238"/>
      <c r="G70" s="241">
        <f>+F70*E70</f>
        <v>0</v>
      </c>
      <c r="H70" s="242"/>
      <c r="I70" s="85"/>
      <c r="J70" s="89"/>
      <c r="K70" s="89"/>
      <c r="L70" s="71"/>
      <c r="M70" s="72"/>
      <c r="N70" s="92"/>
      <c r="O70" s="85"/>
      <c r="P70" s="85"/>
    </row>
    <row r="71" spans="2:16" x14ac:dyDescent="0.2">
      <c r="B71" s="287"/>
      <c r="C71" s="314"/>
      <c r="D71" s="301"/>
      <c r="E71" s="237"/>
      <c r="F71" s="238"/>
      <c r="G71" s="241">
        <f>+F71*E71</f>
        <v>0</v>
      </c>
      <c r="H71" s="242"/>
      <c r="I71" s="85"/>
      <c r="J71" s="89"/>
      <c r="K71" s="89"/>
      <c r="L71" s="71"/>
      <c r="M71" s="72"/>
      <c r="N71" s="92"/>
      <c r="O71" s="85"/>
      <c r="P71" s="85"/>
    </row>
    <row r="72" spans="2:16" x14ac:dyDescent="0.2">
      <c r="B72" s="288" t="s">
        <v>228</v>
      </c>
      <c r="C72" s="315" t="s">
        <v>108</v>
      </c>
      <c r="D72" s="303"/>
      <c r="E72" s="237"/>
      <c r="F72" s="248"/>
      <c r="G72" s="239">
        <f>SUM(G73:G74)</f>
        <v>0</v>
      </c>
      <c r="H72" s="242"/>
      <c r="I72" s="85"/>
      <c r="J72" s="89"/>
      <c r="K72" s="89"/>
      <c r="L72" s="71"/>
      <c r="M72" s="72"/>
      <c r="N72" s="92"/>
      <c r="O72" s="85"/>
      <c r="P72" s="85"/>
    </row>
    <row r="73" spans="2:16" x14ac:dyDescent="0.2">
      <c r="B73" s="287"/>
      <c r="C73" s="315"/>
      <c r="D73" s="301"/>
      <c r="E73" s="237"/>
      <c r="F73" s="238"/>
      <c r="G73" s="241">
        <f>+F73*E73</f>
        <v>0</v>
      </c>
      <c r="H73" s="242"/>
      <c r="I73" s="85"/>
      <c r="J73" s="89"/>
      <c r="K73" s="89"/>
      <c r="L73" s="71"/>
      <c r="M73" s="72"/>
      <c r="N73" s="92"/>
      <c r="O73" s="85"/>
      <c r="P73" s="85"/>
    </row>
    <row r="74" spans="2:16" x14ac:dyDescent="0.2">
      <c r="B74" s="287"/>
      <c r="C74" s="315"/>
      <c r="D74" s="301"/>
      <c r="E74" s="237"/>
      <c r="F74" s="238"/>
      <c r="G74" s="241">
        <f>+F74*E74</f>
        <v>0</v>
      </c>
      <c r="H74" s="242"/>
      <c r="I74" s="85"/>
      <c r="J74" s="89"/>
      <c r="K74" s="89"/>
      <c r="L74" s="71"/>
      <c r="M74" s="72"/>
      <c r="N74" s="92"/>
      <c r="O74" s="85"/>
      <c r="P74" s="85"/>
    </row>
    <row r="75" spans="2:16" x14ac:dyDescent="0.2">
      <c r="B75" s="289" t="s">
        <v>107</v>
      </c>
      <c r="C75" s="314" t="s">
        <v>109</v>
      </c>
      <c r="D75" s="303"/>
      <c r="E75" s="247"/>
      <c r="F75" s="248"/>
      <c r="G75" s="239">
        <f>SUM(G76:G77)</f>
        <v>0</v>
      </c>
      <c r="H75" s="242"/>
      <c r="I75" s="85"/>
      <c r="J75" s="89"/>
      <c r="K75" s="89"/>
      <c r="L75" s="71"/>
      <c r="M75" s="72"/>
      <c r="N75" s="92"/>
      <c r="O75" s="85"/>
      <c r="P75" s="85"/>
    </row>
    <row r="76" spans="2:16" x14ac:dyDescent="0.2">
      <c r="B76" s="287"/>
      <c r="C76" s="314"/>
      <c r="D76" s="301"/>
      <c r="E76" s="237"/>
      <c r="F76" s="238"/>
      <c r="G76" s="241">
        <f>+F76*E76</f>
        <v>0</v>
      </c>
      <c r="H76" s="243"/>
      <c r="I76" s="85"/>
      <c r="J76" s="89"/>
      <c r="K76" s="89"/>
      <c r="L76" s="71"/>
      <c r="M76" s="72"/>
      <c r="N76" s="92"/>
      <c r="O76" s="85"/>
      <c r="P76" s="85"/>
    </row>
    <row r="77" spans="2:16" x14ac:dyDescent="0.2">
      <c r="B77" s="287"/>
      <c r="C77" s="314"/>
      <c r="D77" s="301"/>
      <c r="E77" s="237"/>
      <c r="F77" s="238"/>
      <c r="G77" s="241">
        <f>+F77*E77</f>
        <v>0</v>
      </c>
      <c r="H77" s="243"/>
      <c r="I77" s="85"/>
      <c r="J77" s="89"/>
      <c r="K77" s="89"/>
      <c r="L77" s="71"/>
      <c r="M77" s="72"/>
      <c r="N77" s="92"/>
      <c r="O77" s="85"/>
      <c r="P77" s="85"/>
    </row>
    <row r="78" spans="2:16" x14ac:dyDescent="0.2">
      <c r="B78" s="284" t="s">
        <v>110</v>
      </c>
      <c r="C78" s="314" t="s">
        <v>44</v>
      </c>
      <c r="D78" s="301"/>
      <c r="E78" s="247"/>
      <c r="F78" s="248"/>
      <c r="G78" s="239">
        <f>SUM(G79:G80)</f>
        <v>0</v>
      </c>
      <c r="H78" s="244"/>
      <c r="I78" s="85"/>
      <c r="J78" s="89"/>
      <c r="K78" s="89"/>
      <c r="L78" s="71"/>
      <c r="M78" s="72"/>
      <c r="N78" s="92"/>
      <c r="O78" s="85"/>
      <c r="P78" s="85"/>
    </row>
    <row r="79" spans="2:16" x14ac:dyDescent="0.2">
      <c r="B79" s="287"/>
      <c r="C79" s="246"/>
      <c r="D79" s="301"/>
      <c r="E79" s="237"/>
      <c r="F79" s="238"/>
      <c r="G79" s="241">
        <f>+F79*E79</f>
        <v>0</v>
      </c>
      <c r="H79" s="244"/>
      <c r="I79" s="85"/>
      <c r="J79" s="89"/>
      <c r="K79" s="89"/>
      <c r="L79" s="71"/>
      <c r="M79" s="72"/>
      <c r="N79" s="92"/>
      <c r="O79" s="85"/>
      <c r="P79" s="85"/>
    </row>
    <row r="80" spans="2:16" x14ac:dyDescent="0.2">
      <c r="B80" s="287"/>
      <c r="C80" s="246"/>
      <c r="D80" s="301"/>
      <c r="E80" s="237"/>
      <c r="F80" s="238"/>
      <c r="G80" s="249">
        <f>+F80*E80</f>
        <v>0</v>
      </c>
      <c r="H80" s="113"/>
      <c r="I80" s="114"/>
      <c r="J80" s="99"/>
      <c r="K80" s="99"/>
      <c r="L80" s="100"/>
      <c r="M80" s="101"/>
      <c r="N80" s="102"/>
      <c r="O80" s="98"/>
      <c r="P80" s="98"/>
    </row>
    <row r="81" spans="2:16" ht="15" x14ac:dyDescent="0.2">
      <c r="B81" s="282" t="s">
        <v>111</v>
      </c>
      <c r="C81" s="283" t="s">
        <v>112</v>
      </c>
      <c r="D81" s="302" t="str">
        <f>+F7</f>
        <v>m²</v>
      </c>
      <c r="E81" s="228">
        <f>+$E$7</f>
        <v>0</v>
      </c>
      <c r="F81" s="245">
        <f>+IF(E81=0,0,H81/E81)</f>
        <v>0</v>
      </c>
      <c r="G81" s="235"/>
      <c r="H81" s="236">
        <f>+$G$82+$G$85+$G$88+$G$91+$G$94+$G$97+$G$100+$G$103+$G$106+$G$109+$G$112+$G$115</f>
        <v>0</v>
      </c>
      <c r="I81" s="85"/>
      <c r="J81" s="89"/>
      <c r="K81" s="89"/>
      <c r="L81" s="71"/>
      <c r="M81" s="72"/>
      <c r="N81" s="92"/>
      <c r="O81" s="85"/>
      <c r="P81" s="85"/>
    </row>
    <row r="82" spans="2:16" x14ac:dyDescent="0.2">
      <c r="B82" s="284" t="s">
        <v>225</v>
      </c>
      <c r="C82" s="314" t="s">
        <v>113</v>
      </c>
      <c r="D82" s="301"/>
      <c r="E82" s="246"/>
      <c r="F82" s="238"/>
      <c r="G82" s="239">
        <f>SUM(G83:G84)</f>
        <v>0</v>
      </c>
      <c r="H82" s="242"/>
      <c r="I82" s="85"/>
      <c r="J82" s="89"/>
      <c r="K82" s="89"/>
      <c r="L82" s="71"/>
      <c r="M82" s="72"/>
      <c r="N82" s="92"/>
      <c r="O82" s="85"/>
      <c r="P82" s="85"/>
    </row>
    <row r="83" spans="2:16" x14ac:dyDescent="0.2">
      <c r="B83" s="285"/>
      <c r="C83" s="246"/>
      <c r="D83" s="301"/>
      <c r="E83" s="237"/>
      <c r="F83" s="238"/>
      <c r="G83" s="241">
        <f>+F83*E83</f>
        <v>0</v>
      </c>
      <c r="H83" s="242"/>
      <c r="I83" s="85"/>
      <c r="J83" s="89"/>
      <c r="K83" s="89"/>
      <c r="L83" s="71"/>
      <c r="M83" s="72"/>
      <c r="N83" s="92"/>
      <c r="O83" s="85"/>
      <c r="P83" s="85"/>
    </row>
    <row r="84" spans="2:16" x14ac:dyDescent="0.2">
      <c r="B84" s="287"/>
      <c r="C84" s="246"/>
      <c r="D84" s="301"/>
      <c r="E84" s="237"/>
      <c r="F84" s="238"/>
      <c r="G84" s="241">
        <f>+F84*E84</f>
        <v>0</v>
      </c>
      <c r="H84" s="242"/>
      <c r="I84" s="85"/>
      <c r="J84" s="89"/>
      <c r="K84" s="89"/>
      <c r="L84" s="71"/>
      <c r="M84" s="72"/>
      <c r="N84" s="92"/>
      <c r="O84" s="85"/>
      <c r="P84" s="85"/>
    </row>
    <row r="85" spans="2:16" x14ac:dyDescent="0.2">
      <c r="B85" s="284" t="s">
        <v>114</v>
      </c>
      <c r="C85" s="314" t="s">
        <v>115</v>
      </c>
      <c r="D85" s="301"/>
      <c r="E85" s="247"/>
      <c r="F85" s="238"/>
      <c r="G85" s="239">
        <f>SUM(G86:G87)</f>
        <v>0</v>
      </c>
      <c r="H85" s="242"/>
      <c r="I85" s="85"/>
      <c r="J85" s="89"/>
      <c r="K85" s="89"/>
      <c r="L85" s="71"/>
      <c r="M85" s="72"/>
      <c r="N85" s="92"/>
      <c r="O85" s="85"/>
      <c r="P85" s="85"/>
    </row>
    <row r="86" spans="2:16" x14ac:dyDescent="0.2">
      <c r="B86" s="285"/>
      <c r="C86" s="246"/>
      <c r="D86" s="301"/>
      <c r="E86" s="237"/>
      <c r="F86" s="238"/>
      <c r="G86" s="241">
        <f>+F86*E86</f>
        <v>0</v>
      </c>
      <c r="H86" s="242"/>
      <c r="I86" s="85"/>
      <c r="J86" s="89"/>
      <c r="K86" s="89"/>
      <c r="L86" s="71"/>
      <c r="M86" s="72"/>
      <c r="N86" s="92"/>
      <c r="O86" s="85"/>
      <c r="P86" s="85"/>
    </row>
    <row r="87" spans="2:16" x14ac:dyDescent="0.2">
      <c r="B87" s="287"/>
      <c r="C87" s="246"/>
      <c r="D87" s="301"/>
      <c r="E87" s="237"/>
      <c r="F87" s="238"/>
      <c r="G87" s="241">
        <f>+F87*E87</f>
        <v>0</v>
      </c>
      <c r="H87" s="242"/>
      <c r="I87" s="85"/>
      <c r="J87" s="89"/>
      <c r="K87" s="89"/>
      <c r="L87" s="71"/>
      <c r="M87" s="72"/>
      <c r="N87" s="92"/>
      <c r="O87" s="85"/>
      <c r="P87" s="85"/>
    </row>
    <row r="88" spans="2:16" x14ac:dyDescent="0.2">
      <c r="B88" s="284" t="s">
        <v>116</v>
      </c>
      <c r="C88" s="314" t="s">
        <v>117</v>
      </c>
      <c r="D88" s="301"/>
      <c r="E88" s="247"/>
      <c r="F88" s="238"/>
      <c r="G88" s="239">
        <f>SUM(G89:G90)</f>
        <v>0</v>
      </c>
      <c r="H88" s="242"/>
      <c r="I88" s="85"/>
      <c r="J88" s="89"/>
      <c r="K88" s="89"/>
      <c r="L88" s="71"/>
      <c r="M88" s="72"/>
      <c r="N88" s="92"/>
      <c r="O88" s="85"/>
      <c r="P88" s="85"/>
    </row>
    <row r="89" spans="2:16" x14ac:dyDescent="0.2">
      <c r="B89" s="285"/>
      <c r="C89" s="246"/>
      <c r="D89" s="301"/>
      <c r="E89" s="237"/>
      <c r="F89" s="238"/>
      <c r="G89" s="241">
        <f>+F89*E89</f>
        <v>0</v>
      </c>
      <c r="H89" s="242"/>
      <c r="I89" s="85"/>
      <c r="J89" s="89"/>
      <c r="K89" s="89"/>
      <c r="L89" s="71"/>
      <c r="M89" s="72"/>
      <c r="N89" s="92"/>
      <c r="O89" s="85"/>
      <c r="P89" s="85"/>
    </row>
    <row r="90" spans="2:16" x14ac:dyDescent="0.2">
      <c r="B90" s="287"/>
      <c r="C90" s="246"/>
      <c r="D90" s="301"/>
      <c r="E90" s="237"/>
      <c r="F90" s="238"/>
      <c r="G90" s="241">
        <f>+F90*E90</f>
        <v>0</v>
      </c>
      <c r="H90" s="242"/>
      <c r="I90" s="85"/>
      <c r="J90" s="89"/>
      <c r="K90" s="89"/>
      <c r="L90" s="71"/>
      <c r="M90" s="72"/>
      <c r="N90" s="92"/>
      <c r="O90" s="85"/>
      <c r="P90" s="85"/>
    </row>
    <row r="91" spans="2:16" x14ac:dyDescent="0.2">
      <c r="B91" s="284" t="s">
        <v>118</v>
      </c>
      <c r="C91" s="314" t="s">
        <v>119</v>
      </c>
      <c r="D91" s="301"/>
      <c r="E91" s="247"/>
      <c r="F91" s="238"/>
      <c r="G91" s="239">
        <f>SUM(G92:G93)</f>
        <v>0</v>
      </c>
      <c r="H91" s="242"/>
      <c r="I91" s="85"/>
      <c r="J91" s="89"/>
      <c r="K91" s="89"/>
      <c r="L91" s="71"/>
      <c r="M91" s="72"/>
      <c r="N91" s="92"/>
      <c r="O91" s="85"/>
      <c r="P91" s="85"/>
    </row>
    <row r="92" spans="2:16" x14ac:dyDescent="0.2">
      <c r="B92" s="285"/>
      <c r="C92" s="246"/>
      <c r="D92" s="301"/>
      <c r="E92" s="237"/>
      <c r="F92" s="238"/>
      <c r="G92" s="241">
        <f>+F92*E92</f>
        <v>0</v>
      </c>
      <c r="H92" s="242"/>
      <c r="I92" s="85"/>
      <c r="J92" s="89"/>
      <c r="K92" s="89"/>
      <c r="L92" s="71"/>
      <c r="M92" s="72"/>
      <c r="N92" s="92"/>
      <c r="O92" s="85"/>
      <c r="P92" s="85"/>
    </row>
    <row r="93" spans="2:16" x14ac:dyDescent="0.2">
      <c r="B93" s="287"/>
      <c r="C93" s="246"/>
      <c r="D93" s="301"/>
      <c r="E93" s="237"/>
      <c r="F93" s="238"/>
      <c r="G93" s="241">
        <f>+F93*E93</f>
        <v>0</v>
      </c>
      <c r="H93" s="242"/>
      <c r="I93" s="85"/>
      <c r="J93" s="89"/>
      <c r="K93" s="89"/>
      <c r="L93" s="71"/>
      <c r="M93" s="72"/>
      <c r="N93" s="92"/>
      <c r="O93" s="85"/>
      <c r="P93" s="85"/>
    </row>
    <row r="94" spans="2:16" x14ac:dyDescent="0.2">
      <c r="B94" s="284" t="s">
        <v>120</v>
      </c>
      <c r="C94" s="314" t="s">
        <v>121</v>
      </c>
      <c r="D94" s="301"/>
      <c r="E94" s="247"/>
      <c r="F94" s="238"/>
      <c r="G94" s="239">
        <f>SUM(G95:G96)</f>
        <v>0</v>
      </c>
      <c r="H94" s="242"/>
      <c r="I94" s="85"/>
      <c r="J94" s="89"/>
      <c r="K94" s="89"/>
      <c r="L94" s="71"/>
      <c r="M94" s="72"/>
      <c r="N94" s="92"/>
      <c r="O94" s="85"/>
      <c r="P94" s="85"/>
    </row>
    <row r="95" spans="2:16" x14ac:dyDescent="0.2">
      <c r="B95" s="285"/>
      <c r="C95" s="246"/>
      <c r="D95" s="301"/>
      <c r="E95" s="237"/>
      <c r="F95" s="238"/>
      <c r="G95" s="241">
        <f>+F95*E95</f>
        <v>0</v>
      </c>
      <c r="H95" s="242"/>
      <c r="I95" s="85"/>
      <c r="J95" s="89"/>
      <c r="K95" s="89"/>
      <c r="L95" s="71"/>
      <c r="M95" s="72"/>
      <c r="N95" s="92"/>
      <c r="O95" s="85"/>
      <c r="P95" s="85"/>
    </row>
    <row r="96" spans="2:16" x14ac:dyDescent="0.2">
      <c r="B96" s="287"/>
      <c r="C96" s="246"/>
      <c r="D96" s="301"/>
      <c r="E96" s="237"/>
      <c r="F96" s="238"/>
      <c r="G96" s="241">
        <f>+F96*E96</f>
        <v>0</v>
      </c>
      <c r="H96" s="242"/>
      <c r="I96" s="85"/>
      <c r="J96" s="89"/>
      <c r="K96" s="89"/>
      <c r="L96" s="71"/>
      <c r="M96" s="72"/>
      <c r="N96" s="92"/>
      <c r="O96" s="85"/>
      <c r="P96" s="85"/>
    </row>
    <row r="97" spans="2:16" x14ac:dyDescent="0.2">
      <c r="B97" s="284" t="s">
        <v>122</v>
      </c>
      <c r="C97" s="314" t="s">
        <v>123</v>
      </c>
      <c r="D97" s="301"/>
      <c r="E97" s="247"/>
      <c r="F97" s="238"/>
      <c r="G97" s="239">
        <f>SUM(G98:G99)</f>
        <v>0</v>
      </c>
      <c r="H97" s="242"/>
      <c r="I97" s="85"/>
      <c r="J97" s="89"/>
      <c r="K97" s="89"/>
      <c r="L97" s="71"/>
      <c r="M97" s="72"/>
      <c r="N97" s="92"/>
      <c r="O97" s="85"/>
      <c r="P97" s="85"/>
    </row>
    <row r="98" spans="2:16" x14ac:dyDescent="0.2">
      <c r="B98" s="285"/>
      <c r="C98" s="246"/>
      <c r="D98" s="301"/>
      <c r="E98" s="237"/>
      <c r="F98" s="238"/>
      <c r="G98" s="241">
        <f>+F98*E98</f>
        <v>0</v>
      </c>
      <c r="H98" s="242"/>
      <c r="I98" s="85"/>
      <c r="J98" s="89"/>
      <c r="K98" s="89"/>
      <c r="L98" s="71"/>
      <c r="M98" s="72"/>
      <c r="N98" s="92"/>
      <c r="O98" s="85"/>
      <c r="P98" s="85"/>
    </row>
    <row r="99" spans="2:16" x14ac:dyDescent="0.2">
      <c r="B99" s="287"/>
      <c r="C99" s="246"/>
      <c r="D99" s="301"/>
      <c r="E99" s="237"/>
      <c r="F99" s="238"/>
      <c r="G99" s="241">
        <f>+F99*E99</f>
        <v>0</v>
      </c>
      <c r="H99" s="242"/>
      <c r="I99" s="85"/>
      <c r="J99" s="89"/>
      <c r="K99" s="89"/>
      <c r="L99" s="71"/>
      <c r="M99" s="72"/>
      <c r="N99" s="92"/>
      <c r="O99" s="85"/>
      <c r="P99" s="85"/>
    </row>
    <row r="100" spans="2:16" x14ac:dyDescent="0.2">
      <c r="B100" s="284" t="s">
        <v>124</v>
      </c>
      <c r="C100" s="314" t="s">
        <v>125</v>
      </c>
      <c r="D100" s="301"/>
      <c r="E100" s="247"/>
      <c r="F100" s="238"/>
      <c r="G100" s="239">
        <f>SUM(G101:G102)</f>
        <v>0</v>
      </c>
      <c r="H100" s="242"/>
      <c r="I100" s="85"/>
      <c r="J100" s="89"/>
      <c r="K100" s="89"/>
      <c r="L100" s="71"/>
      <c r="M100" s="72"/>
      <c r="N100" s="92"/>
      <c r="O100" s="85"/>
      <c r="P100" s="85"/>
    </row>
    <row r="101" spans="2:16" x14ac:dyDescent="0.2">
      <c r="B101" s="285"/>
      <c r="C101" s="246"/>
      <c r="D101" s="301"/>
      <c r="E101" s="237"/>
      <c r="F101" s="238"/>
      <c r="G101" s="241">
        <f>+F101*E101</f>
        <v>0</v>
      </c>
      <c r="H101" s="242"/>
      <c r="I101" s="85"/>
      <c r="J101" s="89"/>
      <c r="K101" s="89"/>
      <c r="L101" s="71"/>
      <c r="M101" s="72"/>
      <c r="N101" s="92"/>
      <c r="O101" s="85"/>
      <c r="P101" s="85"/>
    </row>
    <row r="102" spans="2:16" x14ac:dyDescent="0.2">
      <c r="B102" s="287"/>
      <c r="C102" s="246"/>
      <c r="D102" s="301"/>
      <c r="E102" s="237"/>
      <c r="F102" s="238"/>
      <c r="G102" s="241">
        <f>+F102*E102</f>
        <v>0</v>
      </c>
      <c r="H102" s="242"/>
      <c r="I102" s="85"/>
      <c r="J102" s="89"/>
      <c r="K102" s="89"/>
      <c r="L102" s="71"/>
      <c r="M102" s="72"/>
      <c r="N102" s="92"/>
      <c r="O102" s="85"/>
      <c r="P102" s="85"/>
    </row>
    <row r="103" spans="2:16" x14ac:dyDescent="0.2">
      <c r="B103" s="284" t="s">
        <v>126</v>
      </c>
      <c r="C103" s="314" t="s">
        <v>127</v>
      </c>
      <c r="D103" s="301"/>
      <c r="E103" s="247"/>
      <c r="F103" s="238"/>
      <c r="G103" s="239">
        <f>SUM(G104:G105)</f>
        <v>0</v>
      </c>
      <c r="H103" s="242"/>
      <c r="I103" s="85"/>
      <c r="J103" s="89"/>
      <c r="K103" s="89"/>
      <c r="L103" s="71"/>
      <c r="M103" s="72"/>
      <c r="N103" s="92"/>
      <c r="O103" s="85"/>
      <c r="P103" s="85"/>
    </row>
    <row r="104" spans="2:16" x14ac:dyDescent="0.2">
      <c r="B104" s="285"/>
      <c r="C104" s="246"/>
      <c r="D104" s="301"/>
      <c r="E104" s="237"/>
      <c r="F104" s="238"/>
      <c r="G104" s="241">
        <f>+F104*E104</f>
        <v>0</v>
      </c>
      <c r="H104" s="242"/>
      <c r="I104" s="85"/>
      <c r="J104" s="89"/>
      <c r="K104" s="89"/>
      <c r="L104" s="71"/>
      <c r="M104" s="72"/>
      <c r="N104" s="92"/>
      <c r="O104" s="85"/>
      <c r="P104" s="85"/>
    </row>
    <row r="105" spans="2:16" x14ac:dyDescent="0.2">
      <c r="B105" s="287"/>
      <c r="C105" s="246"/>
      <c r="D105" s="301"/>
      <c r="E105" s="237"/>
      <c r="F105" s="238"/>
      <c r="G105" s="241">
        <f>+F105*E105</f>
        <v>0</v>
      </c>
      <c r="H105" s="242"/>
      <c r="I105" s="85"/>
      <c r="J105" s="89"/>
      <c r="K105" s="89"/>
      <c r="L105" s="71"/>
      <c r="M105" s="72"/>
      <c r="N105" s="92"/>
      <c r="O105" s="85"/>
      <c r="P105" s="85"/>
    </row>
    <row r="106" spans="2:16" x14ac:dyDescent="0.2">
      <c r="B106" s="284" t="s">
        <v>128</v>
      </c>
      <c r="C106" s="314" t="s">
        <v>129</v>
      </c>
      <c r="D106" s="301"/>
      <c r="E106" s="247"/>
      <c r="F106" s="238"/>
      <c r="G106" s="239">
        <f>SUM(G107:G108)</f>
        <v>0</v>
      </c>
      <c r="H106" s="242"/>
      <c r="I106" s="85"/>
      <c r="J106" s="89"/>
      <c r="K106" s="89"/>
      <c r="L106" s="71"/>
      <c r="M106" s="72"/>
      <c r="N106" s="92"/>
      <c r="O106" s="85"/>
      <c r="P106" s="85"/>
    </row>
    <row r="107" spans="2:16" x14ac:dyDescent="0.2">
      <c r="B107" s="285"/>
      <c r="C107" s="246"/>
      <c r="D107" s="301"/>
      <c r="E107" s="237"/>
      <c r="F107" s="238"/>
      <c r="G107" s="241">
        <f>+F107*E107</f>
        <v>0</v>
      </c>
      <c r="H107" s="242"/>
      <c r="I107" s="85"/>
      <c r="J107" s="89"/>
      <c r="K107" s="89"/>
      <c r="L107" s="71"/>
      <c r="M107" s="72"/>
      <c r="N107" s="92"/>
      <c r="O107" s="85"/>
      <c r="P107" s="85"/>
    </row>
    <row r="108" spans="2:16" x14ac:dyDescent="0.2">
      <c r="B108" s="287"/>
      <c r="C108" s="246"/>
      <c r="D108" s="301"/>
      <c r="E108" s="237"/>
      <c r="F108" s="238"/>
      <c r="G108" s="241">
        <f>+F108*E108</f>
        <v>0</v>
      </c>
      <c r="H108" s="242"/>
      <c r="I108" s="85"/>
      <c r="J108" s="89"/>
      <c r="K108" s="89"/>
      <c r="L108" s="71"/>
      <c r="M108" s="72"/>
      <c r="N108" s="92"/>
      <c r="O108" s="85"/>
      <c r="P108" s="85"/>
    </row>
    <row r="109" spans="2:16" x14ac:dyDescent="0.2">
      <c r="B109" s="284" t="s">
        <v>130</v>
      </c>
      <c r="C109" s="314" t="s">
        <v>131</v>
      </c>
      <c r="D109" s="301"/>
      <c r="E109" s="247"/>
      <c r="F109" s="238"/>
      <c r="G109" s="239">
        <f>SUM(G110:G111)</f>
        <v>0</v>
      </c>
      <c r="H109" s="242"/>
      <c r="I109" s="85"/>
      <c r="J109" s="89"/>
      <c r="K109" s="89"/>
      <c r="L109" s="71"/>
      <c r="M109" s="72"/>
      <c r="N109" s="92"/>
      <c r="O109" s="85"/>
      <c r="P109" s="85"/>
    </row>
    <row r="110" spans="2:16" x14ac:dyDescent="0.2">
      <c r="B110" s="285"/>
      <c r="C110" s="246"/>
      <c r="D110" s="301"/>
      <c r="E110" s="237"/>
      <c r="F110" s="238"/>
      <c r="G110" s="241">
        <f>+F110*E110</f>
        <v>0</v>
      </c>
      <c r="H110" s="243"/>
      <c r="I110" s="85"/>
      <c r="J110" s="89"/>
      <c r="K110" s="89"/>
      <c r="L110" s="71"/>
      <c r="M110" s="72"/>
      <c r="N110" s="92"/>
      <c r="O110" s="85"/>
      <c r="P110" s="85"/>
    </row>
    <row r="111" spans="2:16" x14ac:dyDescent="0.2">
      <c r="B111" s="287"/>
      <c r="C111" s="246"/>
      <c r="D111" s="301"/>
      <c r="E111" s="237"/>
      <c r="F111" s="238"/>
      <c r="G111" s="241">
        <f>+F111*E111</f>
        <v>0</v>
      </c>
      <c r="H111" s="243"/>
      <c r="I111" s="85"/>
      <c r="J111" s="89"/>
      <c r="K111" s="89"/>
      <c r="L111" s="71"/>
      <c r="M111" s="72"/>
      <c r="N111" s="92"/>
      <c r="O111" s="85"/>
      <c r="P111" s="85"/>
    </row>
    <row r="112" spans="2:16" x14ac:dyDescent="0.2">
      <c r="B112" s="284" t="s">
        <v>132</v>
      </c>
      <c r="C112" s="314" t="s">
        <v>133</v>
      </c>
      <c r="D112" s="301"/>
      <c r="E112" s="247"/>
      <c r="F112" s="238"/>
      <c r="G112" s="239">
        <f>SUM(G113:G114)</f>
        <v>0</v>
      </c>
      <c r="H112" s="244"/>
      <c r="I112" s="85"/>
      <c r="J112" s="89"/>
      <c r="K112" s="89"/>
      <c r="L112" s="71"/>
      <c r="M112" s="72"/>
      <c r="N112" s="92"/>
      <c r="O112" s="85"/>
      <c r="P112" s="85"/>
    </row>
    <row r="113" spans="2:16" x14ac:dyDescent="0.2">
      <c r="B113" s="285"/>
      <c r="C113" s="246"/>
      <c r="D113" s="301"/>
      <c r="E113" s="237"/>
      <c r="F113" s="238"/>
      <c r="G113" s="241">
        <f>+F113*E113</f>
        <v>0</v>
      </c>
      <c r="H113" s="244"/>
      <c r="I113" s="85"/>
      <c r="J113" s="89"/>
      <c r="K113" s="89"/>
      <c r="L113" s="71"/>
      <c r="M113" s="72"/>
      <c r="N113" s="92"/>
      <c r="O113" s="85"/>
      <c r="P113" s="85"/>
    </row>
    <row r="114" spans="2:16" x14ac:dyDescent="0.2">
      <c r="B114" s="287"/>
      <c r="C114" s="246"/>
      <c r="D114" s="301"/>
      <c r="E114" s="237"/>
      <c r="F114" s="238"/>
      <c r="G114" s="241">
        <f>+F114*E114</f>
        <v>0</v>
      </c>
      <c r="H114" s="244"/>
      <c r="I114" s="85"/>
      <c r="J114" s="89"/>
      <c r="K114" s="89"/>
      <c r="L114" s="71"/>
      <c r="M114" s="72"/>
      <c r="N114" s="92"/>
      <c r="O114" s="85"/>
      <c r="P114" s="85"/>
    </row>
    <row r="115" spans="2:16" x14ac:dyDescent="0.2">
      <c r="B115" s="284" t="s">
        <v>134</v>
      </c>
      <c r="C115" s="314" t="s">
        <v>44</v>
      </c>
      <c r="D115" s="301"/>
      <c r="E115" s="247"/>
      <c r="F115" s="238"/>
      <c r="G115" s="239">
        <f>SUM(G116:G117)</f>
        <v>0</v>
      </c>
      <c r="H115" s="244"/>
      <c r="I115" s="85"/>
      <c r="J115" s="89"/>
      <c r="K115" s="89"/>
      <c r="L115" s="71"/>
      <c r="M115" s="72"/>
      <c r="N115" s="92"/>
      <c r="O115" s="85"/>
      <c r="P115" s="85"/>
    </row>
    <row r="116" spans="2:16" x14ac:dyDescent="0.2">
      <c r="B116" s="290"/>
      <c r="C116" s="246"/>
      <c r="D116" s="301"/>
      <c r="E116" s="237"/>
      <c r="F116" s="238"/>
      <c r="G116" s="241">
        <f>+F116*E116</f>
        <v>0</v>
      </c>
      <c r="H116" s="244"/>
      <c r="I116" s="85"/>
      <c r="J116" s="89"/>
      <c r="K116" s="89"/>
      <c r="L116" s="71"/>
      <c r="M116" s="72"/>
      <c r="N116" s="92"/>
      <c r="O116" s="85"/>
      <c r="P116" s="85"/>
    </row>
    <row r="117" spans="2:16" x14ac:dyDescent="0.2">
      <c r="B117" s="291"/>
      <c r="C117" s="316"/>
      <c r="D117" s="304"/>
      <c r="E117" s="250"/>
      <c r="F117" s="251"/>
      <c r="G117" s="249">
        <f>+F117*E117</f>
        <v>0</v>
      </c>
      <c r="H117" s="113"/>
      <c r="I117" s="98"/>
      <c r="J117" s="99"/>
      <c r="K117" s="99"/>
      <c r="L117" s="100"/>
      <c r="M117" s="101"/>
      <c r="N117" s="102"/>
      <c r="O117" s="98"/>
      <c r="P117" s="98"/>
    </row>
    <row r="118" spans="2:16" ht="15" x14ac:dyDescent="0.2">
      <c r="B118" s="282" t="s">
        <v>41</v>
      </c>
      <c r="C118" s="283" t="s">
        <v>135</v>
      </c>
      <c r="D118" s="302" t="str">
        <f>+F7</f>
        <v>m²</v>
      </c>
      <c r="E118" s="228">
        <f>+$E$7</f>
        <v>0</v>
      </c>
      <c r="F118" s="245">
        <f>+IF(E118=0,0,H118/E118)</f>
        <v>0</v>
      </c>
      <c r="G118" s="235"/>
      <c r="H118" s="236">
        <f>+$G$122+$G$125+$G$128+$G$131+$G$134+$G$137+$G$140+$G$143+$G$146+$G$149+$G$152+G119</f>
        <v>0</v>
      </c>
      <c r="I118" s="85"/>
      <c r="J118" s="89"/>
      <c r="K118" s="89"/>
      <c r="L118" s="71"/>
      <c r="M118" s="72"/>
      <c r="N118" s="92"/>
      <c r="O118" s="85"/>
      <c r="P118" s="85"/>
    </row>
    <row r="119" spans="2:16" x14ac:dyDescent="0.2">
      <c r="B119" s="284" t="s">
        <v>136</v>
      </c>
      <c r="C119" s="314" t="s">
        <v>113</v>
      </c>
      <c r="D119" s="301"/>
      <c r="E119" s="246"/>
      <c r="F119" s="238"/>
      <c r="G119" s="239">
        <f>SUM(G120:G121)</f>
        <v>0</v>
      </c>
      <c r="H119" s="242"/>
      <c r="I119" s="85"/>
      <c r="J119" s="89"/>
      <c r="K119" s="89"/>
      <c r="L119" s="71"/>
      <c r="M119" s="72"/>
      <c r="N119" s="92"/>
      <c r="O119" s="85"/>
      <c r="P119" s="85"/>
    </row>
    <row r="120" spans="2:16" x14ac:dyDescent="0.2">
      <c r="B120" s="285"/>
      <c r="C120" s="246"/>
      <c r="D120" s="301"/>
      <c r="E120" s="237"/>
      <c r="F120" s="238"/>
      <c r="G120" s="241">
        <f>+F120*E120</f>
        <v>0</v>
      </c>
      <c r="H120" s="242"/>
      <c r="I120" s="85"/>
      <c r="J120" s="89"/>
      <c r="K120" s="89"/>
      <c r="L120" s="71"/>
      <c r="M120" s="72"/>
      <c r="N120" s="92"/>
      <c r="O120" s="85"/>
      <c r="P120" s="85"/>
    </row>
    <row r="121" spans="2:16" x14ac:dyDescent="0.2">
      <c r="B121" s="287"/>
      <c r="C121" s="246"/>
      <c r="D121" s="301"/>
      <c r="E121" s="237"/>
      <c r="F121" s="238"/>
      <c r="G121" s="241">
        <f>+F121*E121</f>
        <v>0</v>
      </c>
      <c r="H121" s="242"/>
      <c r="I121" s="85"/>
      <c r="J121" s="89"/>
      <c r="K121" s="89"/>
      <c r="L121" s="71"/>
      <c r="M121" s="72"/>
      <c r="N121" s="92"/>
      <c r="O121" s="85"/>
      <c r="P121" s="85"/>
    </row>
    <row r="122" spans="2:16" x14ac:dyDescent="0.2">
      <c r="B122" s="284" t="s">
        <v>137</v>
      </c>
      <c r="C122" s="314" t="s">
        <v>138</v>
      </c>
      <c r="D122" s="301"/>
      <c r="E122" s="246"/>
      <c r="F122" s="238"/>
      <c r="G122" s="239">
        <f>SUM(G123:G124)</f>
        <v>0</v>
      </c>
      <c r="H122" s="242"/>
      <c r="I122" s="85"/>
      <c r="J122" s="89"/>
      <c r="K122" s="89"/>
      <c r="L122" s="71"/>
      <c r="M122" s="72"/>
      <c r="N122" s="92"/>
      <c r="O122" s="85"/>
      <c r="P122" s="85"/>
    </row>
    <row r="123" spans="2:16" x14ac:dyDescent="0.2">
      <c r="B123" s="285"/>
      <c r="C123" s="246"/>
      <c r="D123" s="301"/>
      <c r="E123" s="237"/>
      <c r="F123" s="238"/>
      <c r="G123" s="241">
        <f>+F123*E123</f>
        <v>0</v>
      </c>
      <c r="H123" s="242"/>
      <c r="I123" s="85"/>
      <c r="J123" s="89"/>
      <c r="K123" s="89"/>
      <c r="L123" s="71"/>
      <c r="M123" s="72"/>
      <c r="N123" s="92"/>
      <c r="O123" s="85"/>
      <c r="P123" s="85"/>
    </row>
    <row r="124" spans="2:16" x14ac:dyDescent="0.2">
      <c r="B124" s="287"/>
      <c r="C124" s="246"/>
      <c r="D124" s="301"/>
      <c r="E124" s="237"/>
      <c r="F124" s="238"/>
      <c r="G124" s="241">
        <f>+F124*E124</f>
        <v>0</v>
      </c>
      <c r="H124" s="242"/>
      <c r="I124" s="85"/>
      <c r="J124" s="89"/>
      <c r="K124" s="89"/>
      <c r="L124" s="71"/>
      <c r="M124" s="72"/>
      <c r="N124" s="92"/>
      <c r="O124" s="85"/>
      <c r="P124" s="85"/>
    </row>
    <row r="125" spans="2:16" x14ac:dyDescent="0.2">
      <c r="B125" s="284" t="s">
        <v>139</v>
      </c>
      <c r="C125" s="314" t="s">
        <v>140</v>
      </c>
      <c r="D125" s="301"/>
      <c r="E125" s="247"/>
      <c r="F125" s="238"/>
      <c r="G125" s="239">
        <f>SUM(G126:G127)</f>
        <v>0</v>
      </c>
      <c r="H125" s="242"/>
      <c r="I125" s="85"/>
      <c r="J125" s="89"/>
      <c r="K125" s="89"/>
      <c r="L125" s="71"/>
      <c r="M125" s="72"/>
      <c r="N125" s="92"/>
      <c r="O125" s="85"/>
      <c r="P125" s="85"/>
    </row>
    <row r="126" spans="2:16" x14ac:dyDescent="0.2">
      <c r="B126" s="285"/>
      <c r="C126" s="246"/>
      <c r="D126" s="301"/>
      <c r="E126" s="237"/>
      <c r="F126" s="238"/>
      <c r="G126" s="241">
        <f>+F126*E126</f>
        <v>0</v>
      </c>
      <c r="H126" s="242"/>
      <c r="I126" s="85"/>
      <c r="J126" s="89"/>
      <c r="K126" s="89"/>
      <c r="L126" s="71"/>
      <c r="M126" s="72"/>
      <c r="N126" s="92"/>
      <c r="O126" s="85"/>
      <c r="P126" s="85"/>
    </row>
    <row r="127" spans="2:16" x14ac:dyDescent="0.2">
      <c r="B127" s="287"/>
      <c r="C127" s="246"/>
      <c r="D127" s="301"/>
      <c r="E127" s="237"/>
      <c r="F127" s="238"/>
      <c r="G127" s="241">
        <f>+F127*E127</f>
        <v>0</v>
      </c>
      <c r="H127" s="242"/>
      <c r="I127" s="85"/>
      <c r="J127" s="89"/>
      <c r="K127" s="89"/>
      <c r="L127" s="71"/>
      <c r="M127" s="72"/>
      <c r="N127" s="92"/>
      <c r="O127" s="85"/>
      <c r="P127" s="85"/>
    </row>
    <row r="128" spans="2:16" x14ac:dyDescent="0.2">
      <c r="B128" s="284" t="s">
        <v>141</v>
      </c>
      <c r="C128" s="314" t="s">
        <v>142</v>
      </c>
      <c r="D128" s="301"/>
      <c r="E128" s="247"/>
      <c r="F128" s="238"/>
      <c r="G128" s="239">
        <f>SUM(G129:G130)</f>
        <v>0</v>
      </c>
      <c r="H128" s="242"/>
      <c r="I128" s="85"/>
      <c r="J128" s="89"/>
      <c r="K128" s="89"/>
      <c r="L128" s="71"/>
      <c r="M128" s="72"/>
      <c r="N128" s="92"/>
      <c r="O128" s="85"/>
      <c r="P128" s="85"/>
    </row>
    <row r="129" spans="2:16" x14ac:dyDescent="0.2">
      <c r="B129" s="285"/>
      <c r="C129" s="246"/>
      <c r="D129" s="301"/>
      <c r="E129" s="237"/>
      <c r="F129" s="238"/>
      <c r="G129" s="241">
        <f>+F129*E129</f>
        <v>0</v>
      </c>
      <c r="H129" s="242"/>
      <c r="I129" s="85"/>
      <c r="J129" s="89"/>
      <c r="K129" s="89"/>
      <c r="L129" s="71"/>
      <c r="M129" s="72"/>
      <c r="N129" s="92"/>
      <c r="O129" s="85"/>
      <c r="P129" s="85"/>
    </row>
    <row r="130" spans="2:16" x14ac:dyDescent="0.2">
      <c r="B130" s="287"/>
      <c r="C130" s="246"/>
      <c r="D130" s="301"/>
      <c r="E130" s="237"/>
      <c r="F130" s="238"/>
      <c r="G130" s="241">
        <f>+F130*E130</f>
        <v>0</v>
      </c>
      <c r="H130" s="242"/>
      <c r="I130" s="85"/>
      <c r="J130" s="89"/>
      <c r="K130" s="89"/>
      <c r="L130" s="71"/>
      <c r="M130" s="72"/>
      <c r="N130" s="92"/>
      <c r="O130" s="85"/>
      <c r="P130" s="85"/>
    </row>
    <row r="131" spans="2:16" x14ac:dyDescent="0.2">
      <c r="B131" s="284" t="s">
        <v>143</v>
      </c>
      <c r="C131" s="314" t="s">
        <v>144</v>
      </c>
      <c r="D131" s="301"/>
      <c r="E131" s="247"/>
      <c r="F131" s="238"/>
      <c r="G131" s="239">
        <f>SUM(G132:G133)</f>
        <v>0</v>
      </c>
      <c r="H131" s="242"/>
      <c r="I131" s="85"/>
      <c r="J131" s="89"/>
      <c r="K131" s="89"/>
      <c r="L131" s="71"/>
      <c r="M131" s="72"/>
      <c r="N131" s="92"/>
      <c r="O131" s="85"/>
      <c r="P131" s="85"/>
    </row>
    <row r="132" spans="2:16" x14ac:dyDescent="0.2">
      <c r="B132" s="285"/>
      <c r="C132" s="246"/>
      <c r="D132" s="301"/>
      <c r="E132" s="237"/>
      <c r="F132" s="238"/>
      <c r="G132" s="241">
        <f>+F132*E132</f>
        <v>0</v>
      </c>
      <c r="H132" s="242"/>
      <c r="I132" s="85"/>
      <c r="J132" s="89"/>
      <c r="K132" s="89"/>
      <c r="L132" s="71"/>
      <c r="M132" s="72"/>
      <c r="N132" s="92"/>
      <c r="O132" s="85"/>
      <c r="P132" s="85"/>
    </row>
    <row r="133" spans="2:16" x14ac:dyDescent="0.2">
      <c r="B133" s="287"/>
      <c r="C133" s="246"/>
      <c r="D133" s="301"/>
      <c r="E133" s="237"/>
      <c r="F133" s="238"/>
      <c r="G133" s="241">
        <f>+F133*E133</f>
        <v>0</v>
      </c>
      <c r="H133" s="242"/>
      <c r="I133" s="85"/>
      <c r="J133" s="89"/>
      <c r="K133" s="89"/>
      <c r="L133" s="71"/>
      <c r="M133" s="72"/>
      <c r="N133" s="92"/>
      <c r="O133" s="85"/>
      <c r="P133" s="85"/>
    </row>
    <row r="134" spans="2:16" x14ac:dyDescent="0.2">
      <c r="B134" s="284" t="s">
        <v>145</v>
      </c>
      <c r="C134" s="314" t="s">
        <v>146</v>
      </c>
      <c r="D134" s="301"/>
      <c r="E134" s="247"/>
      <c r="F134" s="238"/>
      <c r="G134" s="239">
        <f>SUM(G135:G136)</f>
        <v>0</v>
      </c>
      <c r="H134" s="242"/>
      <c r="I134" s="85"/>
      <c r="J134" s="89"/>
      <c r="K134" s="89"/>
      <c r="L134" s="71"/>
      <c r="M134" s="72"/>
      <c r="N134" s="92"/>
      <c r="O134" s="85"/>
      <c r="P134" s="85"/>
    </row>
    <row r="135" spans="2:16" x14ac:dyDescent="0.2">
      <c r="B135" s="285"/>
      <c r="C135" s="246"/>
      <c r="D135" s="301"/>
      <c r="E135" s="237"/>
      <c r="F135" s="238"/>
      <c r="G135" s="241">
        <f>+F135*E135</f>
        <v>0</v>
      </c>
      <c r="H135" s="242"/>
      <c r="I135" s="85"/>
      <c r="J135" s="89"/>
      <c r="K135" s="89"/>
      <c r="L135" s="71"/>
      <c r="M135" s="72"/>
      <c r="N135" s="92"/>
      <c r="O135" s="85"/>
      <c r="P135" s="85"/>
    </row>
    <row r="136" spans="2:16" x14ac:dyDescent="0.2">
      <c r="B136" s="287"/>
      <c r="C136" s="246"/>
      <c r="D136" s="301"/>
      <c r="E136" s="237"/>
      <c r="F136" s="238"/>
      <c r="G136" s="241">
        <f>+F136*E136</f>
        <v>0</v>
      </c>
      <c r="H136" s="242"/>
      <c r="I136" s="85"/>
      <c r="J136" s="89"/>
      <c r="K136" s="89"/>
      <c r="L136" s="71"/>
      <c r="M136" s="72"/>
      <c r="N136" s="92"/>
      <c r="O136" s="85"/>
      <c r="P136" s="85"/>
    </row>
    <row r="137" spans="2:16" x14ac:dyDescent="0.2">
      <c r="B137" s="284" t="s">
        <v>147</v>
      </c>
      <c r="C137" s="314" t="s">
        <v>229</v>
      </c>
      <c r="D137" s="301"/>
      <c r="E137" s="247"/>
      <c r="F137" s="238"/>
      <c r="G137" s="239">
        <f>SUM(G138:G139)</f>
        <v>0</v>
      </c>
      <c r="H137" s="242"/>
      <c r="I137" s="85"/>
      <c r="J137" s="89"/>
      <c r="K137" s="89"/>
      <c r="L137" s="71"/>
      <c r="M137" s="72"/>
      <c r="N137" s="92"/>
      <c r="O137" s="85"/>
      <c r="P137" s="85"/>
    </row>
    <row r="138" spans="2:16" x14ac:dyDescent="0.2">
      <c r="B138" s="285"/>
      <c r="C138" s="314"/>
      <c r="D138" s="301"/>
      <c r="E138" s="237"/>
      <c r="F138" s="238"/>
      <c r="G138" s="241">
        <f>+F138*E138</f>
        <v>0</v>
      </c>
      <c r="H138" s="242"/>
      <c r="I138" s="85"/>
      <c r="J138" s="89"/>
      <c r="K138" s="89"/>
      <c r="L138" s="71"/>
      <c r="M138" s="72"/>
      <c r="N138" s="92"/>
      <c r="O138" s="85"/>
      <c r="P138" s="85"/>
    </row>
    <row r="139" spans="2:16" x14ac:dyDescent="0.2">
      <c r="B139" s="287"/>
      <c r="C139" s="314"/>
      <c r="D139" s="301"/>
      <c r="E139" s="237"/>
      <c r="F139" s="238"/>
      <c r="G139" s="241">
        <f>+F139*E139</f>
        <v>0</v>
      </c>
      <c r="H139" s="242"/>
      <c r="I139" s="85"/>
      <c r="J139" s="89"/>
      <c r="K139" s="89"/>
      <c r="L139" s="71"/>
      <c r="M139" s="72"/>
      <c r="N139" s="92"/>
      <c r="O139" s="85"/>
      <c r="P139" s="85"/>
    </row>
    <row r="140" spans="2:16" x14ac:dyDescent="0.2">
      <c r="B140" s="284" t="s">
        <v>149</v>
      </c>
      <c r="C140" s="314" t="s">
        <v>148</v>
      </c>
      <c r="D140" s="301"/>
      <c r="E140" s="247"/>
      <c r="F140" s="238"/>
      <c r="G140" s="239">
        <f>SUM(G141:G142)</f>
        <v>0</v>
      </c>
      <c r="H140" s="242"/>
      <c r="I140" s="85"/>
      <c r="J140" s="89"/>
      <c r="K140" s="89"/>
      <c r="L140" s="71"/>
      <c r="M140" s="72"/>
      <c r="N140" s="92"/>
      <c r="O140" s="85"/>
      <c r="P140" s="85"/>
    </row>
    <row r="141" spans="2:16" x14ac:dyDescent="0.2">
      <c r="B141" s="285"/>
      <c r="C141" s="246"/>
      <c r="D141" s="301"/>
      <c r="E141" s="237"/>
      <c r="F141" s="238"/>
      <c r="G141" s="241">
        <f>+F141*E141</f>
        <v>0</v>
      </c>
      <c r="H141" s="242"/>
      <c r="I141" s="85"/>
      <c r="J141" s="89"/>
      <c r="K141" s="89"/>
      <c r="L141" s="71"/>
      <c r="M141" s="72"/>
      <c r="N141" s="92"/>
      <c r="O141" s="85"/>
      <c r="P141" s="85"/>
    </row>
    <row r="142" spans="2:16" x14ac:dyDescent="0.2">
      <c r="B142" s="287"/>
      <c r="C142" s="246"/>
      <c r="D142" s="301"/>
      <c r="E142" s="237"/>
      <c r="F142" s="238"/>
      <c r="G142" s="241">
        <f>+F142*E142</f>
        <v>0</v>
      </c>
      <c r="H142" s="242"/>
      <c r="I142" s="85"/>
      <c r="J142" s="89"/>
      <c r="K142" s="89"/>
      <c r="L142" s="71"/>
      <c r="M142" s="72"/>
      <c r="N142" s="92"/>
      <c r="O142" s="85"/>
      <c r="P142" s="85"/>
    </row>
    <row r="143" spans="2:16" x14ac:dyDescent="0.2">
      <c r="B143" s="284" t="s">
        <v>150</v>
      </c>
      <c r="C143" s="314" t="s">
        <v>151</v>
      </c>
      <c r="D143" s="301"/>
      <c r="E143" s="247"/>
      <c r="F143" s="238"/>
      <c r="G143" s="239">
        <f>SUM(G144:G145)</f>
        <v>0</v>
      </c>
      <c r="H143" s="242"/>
      <c r="I143" s="85"/>
      <c r="J143" s="89"/>
      <c r="K143" s="89"/>
      <c r="L143" s="71"/>
      <c r="M143" s="72"/>
      <c r="N143" s="92"/>
      <c r="O143" s="85"/>
      <c r="P143" s="85"/>
    </row>
    <row r="144" spans="2:16" x14ac:dyDescent="0.2">
      <c r="B144" s="285"/>
      <c r="C144" s="246"/>
      <c r="D144" s="301"/>
      <c r="E144" s="237"/>
      <c r="F144" s="238"/>
      <c r="G144" s="241">
        <f>+F144*E144</f>
        <v>0</v>
      </c>
      <c r="H144" s="242"/>
      <c r="I144" s="85"/>
      <c r="J144" s="89"/>
      <c r="K144" s="89"/>
      <c r="L144" s="71"/>
      <c r="M144" s="72"/>
      <c r="N144" s="92"/>
      <c r="O144" s="85"/>
      <c r="P144" s="85"/>
    </row>
    <row r="145" spans="2:16" x14ac:dyDescent="0.2">
      <c r="B145" s="287"/>
      <c r="C145" s="246"/>
      <c r="D145" s="301"/>
      <c r="E145" s="237"/>
      <c r="F145" s="238"/>
      <c r="G145" s="241">
        <f>+F145*E145</f>
        <v>0</v>
      </c>
      <c r="H145" s="242"/>
      <c r="I145" s="85"/>
      <c r="J145" s="89"/>
      <c r="K145" s="89"/>
      <c r="L145" s="71"/>
      <c r="M145" s="72"/>
      <c r="N145" s="92"/>
      <c r="O145" s="85"/>
      <c r="P145" s="85"/>
    </row>
    <row r="146" spans="2:16" x14ac:dyDescent="0.2">
      <c r="B146" s="284" t="s">
        <v>152</v>
      </c>
      <c r="C146" s="314" t="s">
        <v>153</v>
      </c>
      <c r="D146" s="301"/>
      <c r="E146" s="247"/>
      <c r="F146" s="238"/>
      <c r="G146" s="239">
        <f>SUM(G147:G148)</f>
        <v>0</v>
      </c>
      <c r="H146" s="242"/>
      <c r="I146" s="85"/>
      <c r="J146" s="89"/>
      <c r="K146" s="89"/>
      <c r="L146" s="71"/>
      <c r="M146" s="72"/>
      <c r="N146" s="92"/>
      <c r="O146" s="85"/>
      <c r="P146" s="85"/>
    </row>
    <row r="147" spans="2:16" x14ac:dyDescent="0.2">
      <c r="B147" s="285"/>
      <c r="C147" s="246"/>
      <c r="D147" s="301"/>
      <c r="E147" s="237"/>
      <c r="F147" s="238"/>
      <c r="G147" s="241">
        <f>+F147*E147</f>
        <v>0</v>
      </c>
      <c r="H147" s="242"/>
      <c r="I147" s="85"/>
      <c r="J147" s="89"/>
      <c r="K147" s="89"/>
      <c r="L147" s="71"/>
      <c r="M147" s="72"/>
      <c r="N147" s="92"/>
      <c r="O147" s="85"/>
      <c r="P147" s="85"/>
    </row>
    <row r="148" spans="2:16" x14ac:dyDescent="0.2">
      <c r="B148" s="287"/>
      <c r="C148" s="246"/>
      <c r="D148" s="301"/>
      <c r="E148" s="237"/>
      <c r="F148" s="238"/>
      <c r="G148" s="241">
        <f>+F148*E148</f>
        <v>0</v>
      </c>
      <c r="H148" s="242"/>
      <c r="I148" s="85"/>
      <c r="J148" s="89"/>
      <c r="K148" s="89"/>
      <c r="L148" s="71"/>
      <c r="M148" s="72"/>
      <c r="N148" s="92"/>
      <c r="O148" s="85"/>
      <c r="P148" s="85"/>
    </row>
    <row r="149" spans="2:16" x14ac:dyDescent="0.2">
      <c r="B149" s="284" t="s">
        <v>154</v>
      </c>
      <c r="C149" s="314" t="s">
        <v>155</v>
      </c>
      <c r="D149" s="301"/>
      <c r="E149" s="247"/>
      <c r="F149" s="238"/>
      <c r="G149" s="239">
        <f>SUM(G150:G151)</f>
        <v>0</v>
      </c>
      <c r="H149" s="242"/>
      <c r="I149" s="85"/>
      <c r="J149" s="89"/>
      <c r="K149" s="89"/>
      <c r="L149" s="71"/>
      <c r="M149" s="72"/>
      <c r="N149" s="92"/>
      <c r="O149" s="85"/>
      <c r="P149" s="85"/>
    </row>
    <row r="150" spans="2:16" x14ac:dyDescent="0.2">
      <c r="B150" s="285"/>
      <c r="C150" s="246"/>
      <c r="D150" s="301"/>
      <c r="E150" s="237"/>
      <c r="F150" s="238"/>
      <c r="G150" s="241">
        <f>+F150*E150</f>
        <v>0</v>
      </c>
      <c r="H150" s="242"/>
      <c r="I150" s="85"/>
      <c r="J150" s="89"/>
      <c r="K150" s="89"/>
      <c r="L150" s="71"/>
      <c r="M150" s="72"/>
      <c r="N150" s="92"/>
      <c r="O150" s="85"/>
      <c r="P150" s="85"/>
    </row>
    <row r="151" spans="2:16" x14ac:dyDescent="0.2">
      <c r="B151" s="287"/>
      <c r="C151" s="246"/>
      <c r="D151" s="301"/>
      <c r="E151" s="237"/>
      <c r="F151" s="238"/>
      <c r="G151" s="241">
        <f>+F151*E151</f>
        <v>0</v>
      </c>
      <c r="H151" s="242"/>
      <c r="I151" s="85"/>
      <c r="J151" s="89"/>
      <c r="K151" s="89"/>
      <c r="L151" s="71"/>
      <c r="M151" s="72"/>
      <c r="N151" s="92"/>
      <c r="O151" s="85"/>
      <c r="P151" s="85"/>
    </row>
    <row r="152" spans="2:16" x14ac:dyDescent="0.2">
      <c r="B152" s="284" t="s">
        <v>156</v>
      </c>
      <c r="C152" s="314" t="s">
        <v>44</v>
      </c>
      <c r="D152" s="301"/>
      <c r="E152" s="247"/>
      <c r="F152" s="238"/>
      <c r="G152" s="239">
        <f>SUM(G153:G154)</f>
        <v>0</v>
      </c>
      <c r="H152" s="244"/>
      <c r="I152" s="85"/>
      <c r="J152" s="89"/>
      <c r="K152" s="89"/>
      <c r="L152" s="71"/>
      <c r="M152" s="72"/>
      <c r="N152" s="92"/>
      <c r="O152" s="85"/>
      <c r="P152" s="85"/>
    </row>
    <row r="153" spans="2:16" x14ac:dyDescent="0.2">
      <c r="B153" s="290"/>
      <c r="C153" s="246"/>
      <c r="D153" s="301"/>
      <c r="E153" s="237"/>
      <c r="F153" s="238"/>
      <c r="G153" s="241">
        <f>+F153*E153</f>
        <v>0</v>
      </c>
      <c r="H153" s="244"/>
      <c r="I153" s="85"/>
      <c r="J153" s="89"/>
      <c r="K153" s="89"/>
      <c r="L153" s="71"/>
      <c r="M153" s="72"/>
      <c r="N153" s="92"/>
      <c r="O153" s="85"/>
      <c r="P153" s="85"/>
    </row>
    <row r="154" spans="2:16" x14ac:dyDescent="0.2">
      <c r="B154" s="291"/>
      <c r="C154" s="316"/>
      <c r="D154" s="304"/>
      <c r="E154" s="250"/>
      <c r="F154" s="251"/>
      <c r="G154" s="249">
        <f>+F154*E154</f>
        <v>0</v>
      </c>
      <c r="H154" s="113"/>
      <c r="I154" s="98"/>
      <c r="J154" s="99"/>
      <c r="K154" s="99"/>
      <c r="L154" s="100"/>
      <c r="M154" s="101"/>
      <c r="N154" s="102"/>
      <c r="O154" s="98"/>
      <c r="P154" s="98"/>
    </row>
    <row r="155" spans="2:16" ht="15" x14ac:dyDescent="0.2">
      <c r="B155" s="282" t="s">
        <v>59</v>
      </c>
      <c r="C155" s="283" t="s">
        <v>157</v>
      </c>
      <c r="D155" s="302" t="str">
        <f>+F7</f>
        <v>m²</v>
      </c>
      <c r="E155" s="228">
        <f>+$E$7</f>
        <v>0</v>
      </c>
      <c r="F155" s="245">
        <f>+IF(E155=0,0,H155/E155)</f>
        <v>0</v>
      </c>
      <c r="G155" s="252"/>
      <c r="H155" s="236">
        <f>+$G$156+$G$159+$G$162+$G$165+$G$171+$G$168</f>
        <v>0</v>
      </c>
      <c r="I155" s="98"/>
      <c r="J155" s="99"/>
      <c r="K155" s="99"/>
      <c r="L155" s="100"/>
      <c r="M155" s="101"/>
      <c r="N155" s="102"/>
      <c r="O155" s="98"/>
      <c r="P155" s="98"/>
    </row>
    <row r="156" spans="2:16" x14ac:dyDescent="0.2">
      <c r="B156" s="292" t="s">
        <v>158</v>
      </c>
      <c r="C156" s="317" t="s">
        <v>159</v>
      </c>
      <c r="D156" s="305"/>
      <c r="E156" s="253"/>
      <c r="F156" s="254"/>
      <c r="G156" s="239">
        <f>SUM(G157:G158)</f>
        <v>0</v>
      </c>
      <c r="H156" s="255"/>
      <c r="I156" s="98"/>
      <c r="J156" s="99"/>
      <c r="K156" s="99"/>
      <c r="L156" s="100"/>
      <c r="M156" s="101"/>
      <c r="N156" s="102"/>
      <c r="O156" s="98"/>
      <c r="P156" s="98"/>
    </row>
    <row r="157" spans="2:16" x14ac:dyDescent="0.2">
      <c r="B157" s="285"/>
      <c r="C157" s="246"/>
      <c r="D157" s="301"/>
      <c r="E157" s="237"/>
      <c r="F157" s="238"/>
      <c r="G157" s="241">
        <f>+F157*E157</f>
        <v>0</v>
      </c>
      <c r="H157" s="255"/>
      <c r="I157" s="98"/>
      <c r="J157" s="99"/>
      <c r="K157" s="99"/>
      <c r="L157" s="100"/>
      <c r="M157" s="101"/>
      <c r="N157" s="102"/>
      <c r="O157" s="98"/>
      <c r="P157" s="98"/>
    </row>
    <row r="158" spans="2:16" x14ac:dyDescent="0.2">
      <c r="B158" s="287"/>
      <c r="C158" s="246"/>
      <c r="D158" s="301"/>
      <c r="E158" s="237"/>
      <c r="F158" s="238"/>
      <c r="G158" s="241">
        <f>+F158*E158</f>
        <v>0</v>
      </c>
      <c r="H158" s="255"/>
      <c r="I158" s="98"/>
      <c r="J158" s="99"/>
      <c r="K158" s="99"/>
      <c r="L158" s="100"/>
      <c r="M158" s="101"/>
      <c r="N158" s="102"/>
      <c r="O158" s="98"/>
      <c r="P158" s="98"/>
    </row>
    <row r="159" spans="2:16" x14ac:dyDescent="0.2">
      <c r="B159" s="292" t="s">
        <v>160</v>
      </c>
      <c r="C159" s="317" t="s">
        <v>227</v>
      </c>
      <c r="D159" s="305"/>
      <c r="E159" s="256"/>
      <c r="F159" s="254"/>
      <c r="G159" s="239">
        <f>SUM(G160:G161)</f>
        <v>0</v>
      </c>
      <c r="H159" s="255"/>
      <c r="I159" s="98"/>
      <c r="J159" s="99"/>
      <c r="K159" s="99"/>
      <c r="L159" s="100"/>
      <c r="M159" s="101"/>
      <c r="N159" s="102"/>
      <c r="O159" s="98"/>
      <c r="P159" s="98"/>
    </row>
    <row r="160" spans="2:16" x14ac:dyDescent="0.2">
      <c r="B160" s="285"/>
      <c r="C160" s="246"/>
      <c r="D160" s="301"/>
      <c r="E160" s="237"/>
      <c r="F160" s="238"/>
      <c r="G160" s="241">
        <f>+F160*E160</f>
        <v>0</v>
      </c>
      <c r="H160" s="255"/>
      <c r="I160" s="98"/>
      <c r="J160" s="99"/>
      <c r="K160" s="99"/>
      <c r="L160" s="100"/>
      <c r="M160" s="101"/>
      <c r="N160" s="102"/>
      <c r="O160" s="98"/>
      <c r="P160" s="98"/>
    </row>
    <row r="161" spans="2:16" x14ac:dyDescent="0.2">
      <c r="B161" s="287"/>
      <c r="C161" s="246"/>
      <c r="D161" s="301"/>
      <c r="E161" s="237"/>
      <c r="F161" s="238"/>
      <c r="G161" s="241">
        <f>+F161*E161</f>
        <v>0</v>
      </c>
      <c r="H161" s="255"/>
      <c r="I161" s="98"/>
      <c r="J161" s="99"/>
      <c r="K161" s="99"/>
      <c r="L161" s="100"/>
      <c r="M161" s="101"/>
      <c r="N161" s="102"/>
      <c r="O161" s="98"/>
      <c r="P161" s="98"/>
    </row>
    <row r="162" spans="2:16" x14ac:dyDescent="0.2">
      <c r="B162" s="292" t="s">
        <v>161</v>
      </c>
      <c r="C162" s="317" t="s">
        <v>162</v>
      </c>
      <c r="D162" s="305"/>
      <c r="E162" s="256"/>
      <c r="F162" s="254"/>
      <c r="G162" s="239">
        <f>SUM(G163:G164)</f>
        <v>0</v>
      </c>
      <c r="H162" s="255"/>
      <c r="I162" s="98"/>
      <c r="J162" s="99"/>
      <c r="K162" s="99"/>
      <c r="L162" s="100"/>
      <c r="M162" s="101"/>
      <c r="N162" s="102"/>
      <c r="O162" s="98"/>
      <c r="P162" s="98"/>
    </row>
    <row r="163" spans="2:16" x14ac:dyDescent="0.2">
      <c r="B163" s="285"/>
      <c r="C163" s="246"/>
      <c r="D163" s="301"/>
      <c r="E163" s="237"/>
      <c r="F163" s="238"/>
      <c r="G163" s="241">
        <f>+F163*E163</f>
        <v>0</v>
      </c>
      <c r="H163" s="255"/>
      <c r="I163" s="98"/>
      <c r="J163" s="99"/>
      <c r="K163" s="99"/>
      <c r="L163" s="100"/>
      <c r="M163" s="101"/>
      <c r="N163" s="102"/>
      <c r="O163" s="98"/>
      <c r="P163" s="98"/>
    </row>
    <row r="164" spans="2:16" x14ac:dyDescent="0.2">
      <c r="B164" s="287"/>
      <c r="C164" s="246"/>
      <c r="D164" s="301"/>
      <c r="E164" s="237"/>
      <c r="F164" s="238"/>
      <c r="G164" s="241">
        <f>+F164*E164</f>
        <v>0</v>
      </c>
      <c r="H164" s="255"/>
      <c r="I164" s="98"/>
      <c r="J164" s="99"/>
      <c r="K164" s="99"/>
      <c r="L164" s="100"/>
      <c r="M164" s="101"/>
      <c r="N164" s="102"/>
      <c r="O164" s="98"/>
      <c r="P164" s="98"/>
    </row>
    <row r="165" spans="2:16" x14ac:dyDescent="0.2">
      <c r="B165" s="292" t="s">
        <v>163</v>
      </c>
      <c r="C165" s="317" t="s">
        <v>226</v>
      </c>
      <c r="D165" s="305"/>
      <c r="E165" s="256"/>
      <c r="F165" s="254"/>
      <c r="G165" s="239">
        <f>SUM(G166:G167)</f>
        <v>0</v>
      </c>
      <c r="H165" s="255"/>
      <c r="I165" s="98"/>
      <c r="J165" s="99"/>
      <c r="K165" s="99"/>
      <c r="L165" s="100"/>
      <c r="M165" s="101"/>
      <c r="N165" s="102"/>
      <c r="O165" s="98"/>
      <c r="P165" s="98"/>
    </row>
    <row r="166" spans="2:16" x14ac:dyDescent="0.2">
      <c r="B166" s="292"/>
      <c r="C166" s="317"/>
      <c r="D166" s="305"/>
      <c r="E166" s="256"/>
      <c r="F166" s="254"/>
      <c r="G166" s="241">
        <f>+F166*E166</f>
        <v>0</v>
      </c>
      <c r="H166" s="257"/>
      <c r="I166" s="98"/>
      <c r="J166" s="99"/>
      <c r="K166" s="99"/>
      <c r="L166" s="100"/>
      <c r="M166" s="101"/>
      <c r="N166" s="102"/>
      <c r="O166" s="98"/>
      <c r="P166" s="98"/>
    </row>
    <row r="167" spans="2:16" x14ac:dyDescent="0.2">
      <c r="B167" s="292"/>
      <c r="C167" s="317"/>
      <c r="D167" s="305"/>
      <c r="E167" s="256"/>
      <c r="F167" s="254"/>
      <c r="G167" s="241">
        <f>+F167*E167</f>
        <v>0</v>
      </c>
      <c r="H167" s="257"/>
      <c r="I167" s="98"/>
      <c r="J167" s="99"/>
      <c r="K167" s="99"/>
      <c r="L167" s="100"/>
      <c r="M167" s="101"/>
      <c r="N167" s="102"/>
      <c r="O167" s="98"/>
      <c r="P167" s="98"/>
    </row>
    <row r="168" spans="2:16" x14ac:dyDescent="0.2">
      <c r="B168" s="292" t="s">
        <v>230</v>
      </c>
      <c r="C168" s="317" t="s">
        <v>231</v>
      </c>
      <c r="D168" s="305"/>
      <c r="E168" s="256"/>
      <c r="F168" s="254"/>
      <c r="G168" s="241">
        <f>SUM(G169:G170)</f>
        <v>0</v>
      </c>
      <c r="H168" s="257"/>
      <c r="I168" s="98"/>
      <c r="J168" s="99"/>
      <c r="K168" s="99"/>
      <c r="L168" s="100"/>
      <c r="M168" s="101"/>
      <c r="N168" s="102"/>
      <c r="O168" s="98"/>
      <c r="P168" s="98"/>
    </row>
    <row r="169" spans="2:16" x14ac:dyDescent="0.2">
      <c r="B169" s="285"/>
      <c r="C169" s="246"/>
      <c r="D169" s="301"/>
      <c r="E169" s="237"/>
      <c r="F169" s="238"/>
      <c r="G169" s="241">
        <f>+F169*E169</f>
        <v>0</v>
      </c>
      <c r="H169" s="257"/>
      <c r="I169" s="98"/>
      <c r="J169" s="99"/>
      <c r="K169" s="99"/>
      <c r="L169" s="100"/>
      <c r="M169" s="101"/>
      <c r="N169" s="102"/>
      <c r="O169" s="98"/>
      <c r="P169" s="98"/>
    </row>
    <row r="170" spans="2:16" x14ac:dyDescent="0.2">
      <c r="B170" s="287"/>
      <c r="C170" s="246"/>
      <c r="D170" s="301"/>
      <c r="E170" s="237"/>
      <c r="F170" s="238"/>
      <c r="G170" s="241">
        <f>+F170*E170</f>
        <v>0</v>
      </c>
      <c r="H170" s="257"/>
      <c r="I170" s="98"/>
      <c r="J170" s="99"/>
      <c r="K170" s="99"/>
      <c r="L170" s="100"/>
      <c r="M170" s="101"/>
      <c r="N170" s="102"/>
      <c r="O170" s="98"/>
      <c r="P170" s="98"/>
    </row>
    <row r="171" spans="2:16" x14ac:dyDescent="0.2">
      <c r="B171" s="292" t="s">
        <v>164</v>
      </c>
      <c r="C171" s="317" t="s">
        <v>44</v>
      </c>
      <c r="D171" s="305"/>
      <c r="E171" s="256"/>
      <c r="F171" s="254"/>
      <c r="G171" s="239">
        <f>SUM(G172:G173)</f>
        <v>0</v>
      </c>
      <c r="H171" s="258"/>
      <c r="I171" s="114"/>
      <c r="J171" s="99"/>
      <c r="K171" s="99"/>
      <c r="L171" s="100"/>
      <c r="M171" s="101"/>
      <c r="N171" s="102"/>
      <c r="O171" s="98"/>
      <c r="P171" s="98"/>
    </row>
    <row r="172" spans="2:16" x14ac:dyDescent="0.2">
      <c r="B172" s="290"/>
      <c r="C172" s="246"/>
      <c r="D172" s="301"/>
      <c r="E172" s="237"/>
      <c r="F172" s="238"/>
      <c r="G172" s="241">
        <f>+F172*E172</f>
        <v>0</v>
      </c>
      <c r="H172" s="258"/>
      <c r="I172" s="98"/>
      <c r="J172" s="99"/>
      <c r="K172" s="99"/>
      <c r="L172" s="100"/>
      <c r="M172" s="101"/>
      <c r="N172" s="102"/>
      <c r="O172" s="98"/>
      <c r="P172" s="98"/>
    </row>
    <row r="173" spans="2:16" x14ac:dyDescent="0.2">
      <c r="B173" s="291"/>
      <c r="C173" s="316"/>
      <c r="D173" s="304"/>
      <c r="E173" s="250"/>
      <c r="F173" s="251"/>
      <c r="G173" s="249">
        <f>+F173*E173</f>
        <v>0</v>
      </c>
      <c r="H173" s="259"/>
      <c r="I173" s="98"/>
      <c r="J173" s="99"/>
      <c r="K173" s="99"/>
      <c r="L173" s="100"/>
      <c r="M173" s="101"/>
      <c r="N173" s="102"/>
      <c r="O173" s="98"/>
      <c r="P173" s="98"/>
    </row>
    <row r="174" spans="2:16" ht="15" x14ac:dyDescent="0.2">
      <c r="B174" s="282" t="s">
        <v>42</v>
      </c>
      <c r="C174" s="283" t="s">
        <v>165</v>
      </c>
      <c r="D174" s="302" t="str">
        <f>+F7</f>
        <v>m²</v>
      </c>
      <c r="E174" s="228">
        <f>+$E$7</f>
        <v>0</v>
      </c>
      <c r="F174" s="245">
        <f>+IF(E174=0,0,H174/E174)</f>
        <v>0</v>
      </c>
      <c r="G174" s="235"/>
      <c r="H174" s="236">
        <f>+$G$175+$G$178+$G$181+$G$184+$G$187</f>
        <v>0</v>
      </c>
      <c r="I174" s="98"/>
      <c r="J174" s="99"/>
      <c r="K174" s="99"/>
      <c r="L174" s="100"/>
      <c r="M174" s="101"/>
      <c r="N174" s="102"/>
      <c r="O174" s="98"/>
      <c r="P174" s="98"/>
    </row>
    <row r="175" spans="2:16" x14ac:dyDescent="0.2">
      <c r="B175" s="292" t="s">
        <v>166</v>
      </c>
      <c r="C175" s="317" t="s">
        <v>167</v>
      </c>
      <c r="D175" s="305"/>
      <c r="E175" s="253"/>
      <c r="F175" s="254"/>
      <c r="G175" s="239">
        <f>SUM(G176:G177)</f>
        <v>0</v>
      </c>
      <c r="H175" s="255"/>
      <c r="I175" s="98"/>
      <c r="J175" s="99"/>
      <c r="K175" s="99"/>
      <c r="L175" s="100"/>
      <c r="M175" s="101"/>
      <c r="N175" s="102"/>
      <c r="O175" s="98"/>
      <c r="P175" s="98"/>
    </row>
    <row r="176" spans="2:16" x14ac:dyDescent="0.2">
      <c r="B176" s="285"/>
      <c r="C176" s="246"/>
      <c r="D176" s="301"/>
      <c r="E176" s="237"/>
      <c r="F176" s="238"/>
      <c r="G176" s="241">
        <f>+F176*E176</f>
        <v>0</v>
      </c>
      <c r="H176" s="255"/>
      <c r="I176" s="98"/>
      <c r="J176" s="99"/>
      <c r="K176" s="99"/>
      <c r="L176" s="100"/>
      <c r="M176" s="101"/>
      <c r="N176" s="102"/>
      <c r="O176" s="98"/>
      <c r="P176" s="98"/>
    </row>
    <row r="177" spans="2:16" x14ac:dyDescent="0.2">
      <c r="B177" s="287"/>
      <c r="C177" s="246"/>
      <c r="D177" s="301"/>
      <c r="E177" s="237"/>
      <c r="F177" s="238"/>
      <c r="G177" s="241">
        <f>+F177*E177</f>
        <v>0</v>
      </c>
      <c r="H177" s="255"/>
      <c r="I177" s="98"/>
      <c r="J177" s="99"/>
      <c r="K177" s="99"/>
      <c r="L177" s="100"/>
      <c r="M177" s="101"/>
      <c r="N177" s="102"/>
      <c r="O177" s="98"/>
      <c r="P177" s="98"/>
    </row>
    <row r="178" spans="2:16" x14ac:dyDescent="0.2">
      <c r="B178" s="292" t="s">
        <v>168</v>
      </c>
      <c r="C178" s="317" t="s">
        <v>169</v>
      </c>
      <c r="D178" s="305"/>
      <c r="E178" s="256"/>
      <c r="F178" s="254"/>
      <c r="G178" s="239">
        <f>SUM(G179:G180)</f>
        <v>0</v>
      </c>
      <c r="H178" s="255"/>
      <c r="I178" s="98"/>
      <c r="J178" s="99"/>
      <c r="K178" s="99"/>
      <c r="L178" s="100"/>
      <c r="M178" s="101"/>
      <c r="N178" s="102"/>
      <c r="O178" s="98"/>
      <c r="P178" s="98"/>
    </row>
    <row r="179" spans="2:16" x14ac:dyDescent="0.2">
      <c r="B179" s="285"/>
      <c r="C179" s="246"/>
      <c r="D179" s="301"/>
      <c r="E179" s="237"/>
      <c r="F179" s="238"/>
      <c r="G179" s="241">
        <f>+F179*E179</f>
        <v>0</v>
      </c>
      <c r="H179" s="255"/>
      <c r="I179" s="98"/>
      <c r="J179" s="99"/>
      <c r="K179" s="99"/>
      <c r="L179" s="100"/>
      <c r="M179" s="101"/>
      <c r="N179" s="102"/>
      <c r="O179" s="98"/>
      <c r="P179" s="98"/>
    </row>
    <row r="180" spans="2:16" x14ac:dyDescent="0.2">
      <c r="B180" s="287"/>
      <c r="C180" s="246"/>
      <c r="D180" s="301"/>
      <c r="E180" s="237"/>
      <c r="F180" s="238"/>
      <c r="G180" s="241">
        <f>+F180*E180</f>
        <v>0</v>
      </c>
      <c r="H180" s="255"/>
      <c r="I180" s="98"/>
      <c r="J180" s="99"/>
      <c r="K180" s="99"/>
      <c r="L180" s="100"/>
      <c r="M180" s="101"/>
      <c r="N180" s="102"/>
      <c r="O180" s="98"/>
      <c r="P180" s="98"/>
    </row>
    <row r="181" spans="2:16" x14ac:dyDescent="0.2">
      <c r="B181" s="292" t="s">
        <v>170</v>
      </c>
      <c r="C181" s="317" t="s">
        <v>171</v>
      </c>
      <c r="D181" s="305"/>
      <c r="E181" s="256"/>
      <c r="F181" s="254"/>
      <c r="G181" s="239">
        <f>SUM(G182:G183)</f>
        <v>0</v>
      </c>
      <c r="H181" s="255"/>
      <c r="I181" s="98"/>
      <c r="J181" s="99"/>
      <c r="K181" s="99"/>
      <c r="L181" s="100"/>
      <c r="M181" s="101"/>
      <c r="N181" s="102"/>
      <c r="O181" s="98"/>
      <c r="P181" s="98"/>
    </row>
    <row r="182" spans="2:16" x14ac:dyDescent="0.2">
      <c r="B182" s="285"/>
      <c r="C182" s="246"/>
      <c r="D182" s="301"/>
      <c r="E182" s="237"/>
      <c r="F182" s="238"/>
      <c r="G182" s="241">
        <f>+F182*E182</f>
        <v>0</v>
      </c>
      <c r="H182" s="257"/>
      <c r="I182" s="98"/>
      <c r="J182" s="99"/>
      <c r="K182" s="99"/>
      <c r="L182" s="100"/>
      <c r="M182" s="101"/>
      <c r="N182" s="102"/>
      <c r="O182" s="98"/>
      <c r="P182" s="98"/>
    </row>
    <row r="183" spans="2:16" x14ac:dyDescent="0.2">
      <c r="B183" s="287"/>
      <c r="C183" s="246"/>
      <c r="D183" s="301"/>
      <c r="E183" s="237"/>
      <c r="F183" s="238"/>
      <c r="G183" s="241">
        <f>+F183*E183</f>
        <v>0</v>
      </c>
      <c r="H183" s="257"/>
      <c r="I183" s="98"/>
      <c r="J183" s="99"/>
      <c r="K183" s="99"/>
      <c r="L183" s="100"/>
      <c r="M183" s="101"/>
      <c r="N183" s="102"/>
      <c r="O183" s="98"/>
      <c r="P183" s="98"/>
    </row>
    <row r="184" spans="2:16" x14ac:dyDescent="0.2">
      <c r="B184" s="292" t="s">
        <v>172</v>
      </c>
      <c r="C184" s="317" t="s">
        <v>173</v>
      </c>
      <c r="D184" s="305"/>
      <c r="E184" s="256"/>
      <c r="F184" s="254"/>
      <c r="G184" s="239">
        <f>SUM(G185:G186)</f>
        <v>0</v>
      </c>
      <c r="H184" s="258"/>
      <c r="I184" s="98"/>
      <c r="J184" s="99"/>
      <c r="K184" s="99"/>
      <c r="L184" s="100"/>
      <c r="M184" s="101"/>
      <c r="N184" s="102"/>
      <c r="O184" s="98"/>
      <c r="P184" s="98"/>
    </row>
    <row r="185" spans="2:16" x14ac:dyDescent="0.2">
      <c r="B185" s="285"/>
      <c r="C185" s="246"/>
      <c r="D185" s="301"/>
      <c r="E185" s="237"/>
      <c r="F185" s="238"/>
      <c r="G185" s="241">
        <f>+F185*E185</f>
        <v>0</v>
      </c>
      <c r="H185" s="257"/>
      <c r="I185" s="98"/>
      <c r="J185" s="99"/>
      <c r="K185" s="99"/>
      <c r="L185" s="100"/>
      <c r="M185" s="101"/>
      <c r="N185" s="102"/>
      <c r="O185" s="98"/>
      <c r="P185" s="98"/>
    </row>
    <row r="186" spans="2:16" x14ac:dyDescent="0.2">
      <c r="B186" s="287"/>
      <c r="C186" s="246"/>
      <c r="D186" s="301"/>
      <c r="E186" s="237"/>
      <c r="F186" s="238"/>
      <c r="G186" s="241">
        <f>+F186*E186</f>
        <v>0</v>
      </c>
      <c r="H186" s="257"/>
      <c r="I186" s="98"/>
      <c r="J186" s="99"/>
      <c r="K186" s="99"/>
      <c r="L186" s="100"/>
      <c r="M186" s="101"/>
      <c r="N186" s="102"/>
      <c r="O186" s="98"/>
      <c r="P186" s="98"/>
    </row>
    <row r="187" spans="2:16" x14ac:dyDescent="0.2">
      <c r="B187" s="292" t="s">
        <v>174</v>
      </c>
      <c r="C187" s="317" t="s">
        <v>44</v>
      </c>
      <c r="D187" s="305"/>
      <c r="E187" s="256"/>
      <c r="F187" s="254"/>
      <c r="G187" s="239">
        <f>SUM(G188:G189)</f>
        <v>0</v>
      </c>
      <c r="H187" s="257"/>
      <c r="I187" s="98"/>
      <c r="J187" s="99"/>
      <c r="K187" s="99"/>
      <c r="L187" s="100"/>
      <c r="M187" s="101"/>
      <c r="N187" s="102"/>
      <c r="O187" s="98"/>
      <c r="P187" s="98"/>
    </row>
    <row r="188" spans="2:16" x14ac:dyDescent="0.2">
      <c r="B188" s="290"/>
      <c r="C188" s="246"/>
      <c r="D188" s="301"/>
      <c r="E188" s="237"/>
      <c r="F188" s="238"/>
      <c r="G188" s="241">
        <f>+F188*E188</f>
        <v>0</v>
      </c>
      <c r="H188" s="257"/>
      <c r="I188" s="98"/>
      <c r="J188" s="99"/>
      <c r="K188" s="99"/>
      <c r="L188" s="100"/>
      <c r="M188" s="101"/>
      <c r="N188" s="102"/>
      <c r="O188" s="98"/>
      <c r="P188" s="98"/>
    </row>
    <row r="189" spans="2:16" x14ac:dyDescent="0.2">
      <c r="B189" s="287"/>
      <c r="C189" s="246"/>
      <c r="D189" s="301"/>
      <c r="E189" s="237"/>
      <c r="F189" s="238"/>
      <c r="G189" s="241">
        <f>+F189*E189</f>
        <v>0</v>
      </c>
      <c r="H189" s="257"/>
      <c r="I189" s="98"/>
      <c r="J189" s="99"/>
      <c r="K189" s="99"/>
      <c r="L189" s="100"/>
      <c r="M189" s="101"/>
      <c r="N189" s="102"/>
      <c r="O189" s="98"/>
      <c r="P189" s="98"/>
    </row>
    <row r="190" spans="2:16" ht="15" x14ac:dyDescent="0.2">
      <c r="B190" s="293"/>
      <c r="C190" s="283" t="s">
        <v>245</v>
      </c>
      <c r="D190" s="302" t="str">
        <f>+F7</f>
        <v>m²</v>
      </c>
      <c r="E190" s="228">
        <f>+$E$7</f>
        <v>0</v>
      </c>
      <c r="F190" s="228">
        <f>+IF(E190=0,0,H190/E190)</f>
        <v>0</v>
      </c>
      <c r="G190" s="235"/>
      <c r="H190" s="236">
        <f>+H174+H155+H118+H81+H62+H10</f>
        <v>0</v>
      </c>
      <c r="I190" s="98"/>
      <c r="J190" s="99"/>
      <c r="K190" s="99"/>
      <c r="L190" s="100"/>
      <c r="M190" s="101"/>
      <c r="N190" s="102"/>
      <c r="O190" s="98"/>
      <c r="P190" s="98"/>
    </row>
    <row r="191" spans="2:16" ht="15" x14ac:dyDescent="0.2">
      <c r="B191" s="282" t="s">
        <v>236</v>
      </c>
      <c r="C191" s="283" t="s">
        <v>49</v>
      </c>
      <c r="D191" s="302" t="str">
        <f>+F7</f>
        <v>m²</v>
      </c>
      <c r="E191" s="228">
        <f>+$E$7</f>
        <v>0</v>
      </c>
      <c r="F191" s="228">
        <f>+IF(E191=0,0,H191/E191)</f>
        <v>0</v>
      </c>
      <c r="G191" s="235"/>
      <c r="H191" s="236">
        <f>SUM(G193:G195)</f>
        <v>0</v>
      </c>
      <c r="I191" s="98"/>
      <c r="J191" s="99"/>
      <c r="K191" s="99"/>
      <c r="L191" s="100"/>
      <c r="M191" s="101"/>
      <c r="N191" s="102"/>
      <c r="O191" s="98"/>
      <c r="P191" s="98"/>
    </row>
    <row r="192" spans="2:16" x14ac:dyDescent="0.2">
      <c r="B192" s="287"/>
      <c r="C192" s="318"/>
      <c r="D192" s="306"/>
      <c r="E192" s="273"/>
      <c r="F192" s="274"/>
      <c r="G192" s="275">
        <f>+F192*E192</f>
        <v>0</v>
      </c>
      <c r="H192" s="276"/>
      <c r="I192" s="98"/>
      <c r="J192" s="99"/>
      <c r="K192" s="99"/>
      <c r="L192" s="100"/>
      <c r="M192" s="101"/>
      <c r="N192" s="102"/>
      <c r="O192" s="98"/>
      <c r="P192" s="98"/>
    </row>
    <row r="193" spans="2:16" x14ac:dyDescent="0.2">
      <c r="B193" s="294"/>
      <c r="C193" s="253" t="s">
        <v>175</v>
      </c>
      <c r="D193" s="307" t="s">
        <v>21</v>
      </c>
      <c r="E193" s="262"/>
      <c r="F193" s="262">
        <f>+H190</f>
        <v>0</v>
      </c>
      <c r="G193" s="262">
        <f>+F193*E193/100</f>
        <v>0</v>
      </c>
      <c r="H193" s="277"/>
      <c r="I193" s="98"/>
      <c r="J193" s="99"/>
      <c r="K193" s="99"/>
      <c r="L193" s="100"/>
      <c r="M193" s="101"/>
      <c r="N193" s="102"/>
      <c r="O193" s="98"/>
      <c r="P193" s="98"/>
    </row>
    <row r="194" spans="2:16" x14ac:dyDescent="0.2">
      <c r="B194" s="285"/>
      <c r="C194" s="246"/>
      <c r="D194" s="308"/>
      <c r="E194" s="237"/>
      <c r="F194" s="260"/>
      <c r="G194" s="241">
        <f>+F194*E194</f>
        <v>0</v>
      </c>
      <c r="H194" s="277"/>
      <c r="I194" s="98"/>
      <c r="J194" s="99"/>
      <c r="K194" s="99"/>
      <c r="L194" s="100"/>
      <c r="M194" s="101"/>
      <c r="N194" s="102"/>
      <c r="O194" s="98"/>
      <c r="P194" s="98"/>
    </row>
    <row r="195" spans="2:16" x14ac:dyDescent="0.2">
      <c r="B195" s="295"/>
      <c r="C195" s="319" t="s">
        <v>50</v>
      </c>
      <c r="D195" s="309" t="s">
        <v>21</v>
      </c>
      <c r="E195" s="278"/>
      <c r="F195" s="278">
        <f>H190</f>
        <v>0</v>
      </c>
      <c r="G195" s="278">
        <f>+F195*E195/100</f>
        <v>0</v>
      </c>
      <c r="H195" s="279"/>
      <c r="I195" s="98"/>
      <c r="J195" s="99"/>
      <c r="K195" s="99"/>
      <c r="L195" s="100"/>
      <c r="M195" s="101"/>
      <c r="N195" s="102"/>
      <c r="O195" s="98"/>
      <c r="P195" s="98"/>
    </row>
    <row r="196" spans="2:16" ht="15" x14ac:dyDescent="0.2">
      <c r="B196" s="296"/>
      <c r="C196" s="320" t="s">
        <v>176</v>
      </c>
      <c r="D196" s="310" t="str">
        <f>+F7</f>
        <v>m²</v>
      </c>
      <c r="E196" s="280">
        <f>+$E$7</f>
        <v>0</v>
      </c>
      <c r="F196" s="280">
        <f>+IF(E196=0,0,H196/E196)</f>
        <v>0</v>
      </c>
      <c r="G196" s="281"/>
      <c r="H196" s="276">
        <f>ROUND(+H190+H191,0)</f>
        <v>0</v>
      </c>
      <c r="I196" s="98"/>
      <c r="J196" s="99"/>
      <c r="K196" s="99"/>
      <c r="L196" s="100"/>
      <c r="M196" s="101"/>
      <c r="N196" s="102"/>
      <c r="O196" s="98"/>
      <c r="P196" s="98"/>
    </row>
    <row r="197" spans="2:16" ht="15" x14ac:dyDescent="0.2">
      <c r="B197" s="282" t="s">
        <v>177</v>
      </c>
      <c r="C197" s="283" t="s">
        <v>51</v>
      </c>
      <c r="D197" s="302" t="str">
        <f>+F7</f>
        <v>m²</v>
      </c>
      <c r="E197" s="228">
        <f>+$E$7</f>
        <v>0</v>
      </c>
      <c r="F197" s="228">
        <f>+IF(E197=0,0,H197/E197)</f>
        <v>0</v>
      </c>
      <c r="G197" s="235"/>
      <c r="H197" s="236">
        <f>SUM(G198:G205)</f>
        <v>0</v>
      </c>
      <c r="I197" s="98"/>
      <c r="J197" s="99"/>
      <c r="K197" s="99"/>
      <c r="L197" s="100"/>
      <c r="M197" s="101"/>
      <c r="N197" s="102"/>
      <c r="O197" s="98"/>
      <c r="P197" s="98"/>
    </row>
    <row r="198" spans="2:16" x14ac:dyDescent="0.2">
      <c r="B198" s="297" t="s">
        <v>178</v>
      </c>
      <c r="C198" s="253" t="s">
        <v>52</v>
      </c>
      <c r="D198" s="305" t="s">
        <v>21</v>
      </c>
      <c r="E198" s="253"/>
      <c r="F198" s="261">
        <f>+H196</f>
        <v>0</v>
      </c>
      <c r="G198" s="262">
        <f>ROUND(+F198*E198/100,0)</f>
        <v>0</v>
      </c>
      <c r="H198" s="263"/>
      <c r="I198" s="98"/>
      <c r="J198" s="99"/>
      <c r="K198" s="99"/>
      <c r="L198" s="100"/>
      <c r="M198" s="101"/>
      <c r="N198" s="102"/>
      <c r="O198" s="98"/>
      <c r="P198" s="98"/>
    </row>
    <row r="199" spans="2:16" x14ac:dyDescent="0.2">
      <c r="B199" s="297" t="s">
        <v>179</v>
      </c>
      <c r="C199" s="253" t="s">
        <v>180</v>
      </c>
      <c r="D199" s="305" t="s">
        <v>21</v>
      </c>
      <c r="E199" s="253"/>
      <c r="F199" s="261">
        <f>+$F$198</f>
        <v>0</v>
      </c>
      <c r="G199" s="262">
        <f>ROUND(+E199*F199/100,0)</f>
        <v>0</v>
      </c>
      <c r="H199" s="255"/>
      <c r="I199" s="98"/>
      <c r="J199" s="99"/>
      <c r="K199" s="99"/>
      <c r="L199" s="100"/>
      <c r="M199" s="101"/>
      <c r="N199" s="102"/>
      <c r="O199" s="98"/>
      <c r="P199" s="98"/>
    </row>
    <row r="200" spans="2:16" x14ac:dyDescent="0.2">
      <c r="B200" s="297" t="s">
        <v>181</v>
      </c>
      <c r="C200" s="253" t="s">
        <v>53</v>
      </c>
      <c r="D200" s="305" t="s">
        <v>21</v>
      </c>
      <c r="E200" s="253"/>
      <c r="F200" s="261">
        <f>+$F$198</f>
        <v>0</v>
      </c>
      <c r="G200" s="262">
        <f>ROUND(+E200*F200/100,0)</f>
        <v>0</v>
      </c>
      <c r="H200" s="255"/>
      <c r="I200" s="98"/>
      <c r="J200" s="99"/>
      <c r="K200" s="99"/>
      <c r="L200" s="100"/>
      <c r="M200" s="101"/>
      <c r="N200" s="102"/>
      <c r="O200" s="98"/>
      <c r="P200" s="98"/>
    </row>
    <row r="201" spans="2:16" x14ac:dyDescent="0.2">
      <c r="B201" s="297" t="s">
        <v>182</v>
      </c>
      <c r="C201" s="253" t="s">
        <v>54</v>
      </c>
      <c r="D201" s="305" t="s">
        <v>21</v>
      </c>
      <c r="E201" s="253"/>
      <c r="F201" s="261">
        <f>+$F$198</f>
        <v>0</v>
      </c>
      <c r="G201" s="262">
        <f>ROUND(+E201*F201/100,0)</f>
        <v>0</v>
      </c>
      <c r="H201" s="255"/>
      <c r="I201" s="98"/>
      <c r="J201" s="99"/>
      <c r="K201" s="99"/>
      <c r="L201" s="100"/>
      <c r="M201" s="101"/>
      <c r="N201" s="102"/>
      <c r="O201" s="98"/>
      <c r="P201" s="98"/>
    </row>
    <row r="202" spans="2:16" x14ac:dyDescent="0.2">
      <c r="B202" s="297" t="s">
        <v>183</v>
      </c>
      <c r="C202" s="253" t="s">
        <v>184</v>
      </c>
      <c r="D202" s="305" t="s">
        <v>21</v>
      </c>
      <c r="E202" s="253"/>
      <c r="F202" s="261">
        <f>+$F$198</f>
        <v>0</v>
      </c>
      <c r="G202" s="262">
        <f>ROUND(+E202*F202/100,0)</f>
        <v>0</v>
      </c>
      <c r="H202" s="255"/>
      <c r="I202" s="98"/>
      <c r="J202" s="99"/>
      <c r="K202" s="99"/>
      <c r="L202" s="100"/>
      <c r="M202" s="101"/>
      <c r="N202" s="102"/>
      <c r="O202" s="98"/>
      <c r="P202" s="98"/>
    </row>
    <row r="203" spans="2:16" x14ac:dyDescent="0.2">
      <c r="B203" s="297" t="s">
        <v>185</v>
      </c>
      <c r="C203" s="253" t="s">
        <v>38</v>
      </c>
      <c r="D203" s="305"/>
      <c r="E203" s="253"/>
      <c r="F203" s="264"/>
      <c r="G203" s="241">
        <f>+F203*E203</f>
        <v>0</v>
      </c>
      <c r="H203" s="255"/>
      <c r="I203" s="98"/>
      <c r="J203" s="99"/>
      <c r="K203" s="99"/>
      <c r="L203" s="100"/>
      <c r="M203" s="101"/>
      <c r="N203" s="102"/>
      <c r="O203" s="98"/>
      <c r="P203" s="98"/>
    </row>
    <row r="204" spans="2:16" x14ac:dyDescent="0.2">
      <c r="B204" s="297" t="s">
        <v>186</v>
      </c>
      <c r="C204" s="253" t="s">
        <v>55</v>
      </c>
      <c r="D204" s="305"/>
      <c r="E204" s="253"/>
      <c r="F204" s="264"/>
      <c r="G204" s="241">
        <f>+F204*E204</f>
        <v>0</v>
      </c>
      <c r="H204" s="255"/>
      <c r="I204" s="98"/>
      <c r="J204" s="99"/>
      <c r="K204" s="99"/>
      <c r="L204" s="100"/>
      <c r="M204" s="101"/>
      <c r="N204" s="102"/>
      <c r="O204" s="98"/>
      <c r="P204" s="98"/>
    </row>
    <row r="205" spans="2:16" x14ac:dyDescent="0.2">
      <c r="B205" s="297" t="s">
        <v>187</v>
      </c>
      <c r="C205" s="253" t="s">
        <v>44</v>
      </c>
      <c r="D205" s="305"/>
      <c r="E205" s="253"/>
      <c r="F205" s="264"/>
      <c r="G205" s="241">
        <f>+F205*E205</f>
        <v>0</v>
      </c>
      <c r="H205" s="265"/>
      <c r="I205" s="98"/>
      <c r="J205" s="99"/>
      <c r="K205" s="99"/>
      <c r="L205" s="100"/>
      <c r="M205" s="101"/>
      <c r="N205" s="102"/>
      <c r="O205" s="98"/>
      <c r="P205" s="98"/>
    </row>
    <row r="206" spans="2:16" ht="15" x14ac:dyDescent="0.2">
      <c r="B206" s="298"/>
      <c r="C206" s="283" t="s">
        <v>245</v>
      </c>
      <c r="D206" s="302" t="str">
        <f>+F7</f>
        <v>m²</v>
      </c>
      <c r="E206" s="228">
        <f>+$E$7</f>
        <v>0</v>
      </c>
      <c r="F206" s="228">
        <f>+IF(E206=0,0,H206/E206)</f>
        <v>0</v>
      </c>
      <c r="G206" s="235"/>
      <c r="H206" s="236">
        <f>SUM(H196:H205)</f>
        <v>0</v>
      </c>
      <c r="I206" s="98"/>
      <c r="J206" s="99"/>
      <c r="K206" s="99"/>
      <c r="L206" s="100"/>
      <c r="M206" s="101"/>
      <c r="N206" s="102"/>
      <c r="O206" s="98"/>
      <c r="P206" s="98"/>
    </row>
    <row r="207" spans="2:16" ht="15" x14ac:dyDescent="0.2">
      <c r="B207" s="282" t="s">
        <v>43</v>
      </c>
      <c r="C207" s="283" t="s">
        <v>58</v>
      </c>
      <c r="D207" s="302" t="str">
        <f>+F7</f>
        <v>m²</v>
      </c>
      <c r="E207" s="228">
        <f>+$E$7</f>
        <v>0</v>
      </c>
      <c r="F207" s="228">
        <f>+IF(E207=0,0,H207/E207)</f>
        <v>0</v>
      </c>
      <c r="G207" s="235"/>
      <c r="H207" s="236">
        <f>SUM(G208:G214)</f>
        <v>0</v>
      </c>
      <c r="I207" s="98"/>
      <c r="J207" s="99"/>
      <c r="K207" s="99"/>
      <c r="L207" s="100"/>
      <c r="M207" s="101"/>
      <c r="N207" s="102"/>
      <c r="O207" s="98"/>
      <c r="P207" s="98"/>
    </row>
    <row r="208" spans="2:16" x14ac:dyDescent="0.2">
      <c r="B208" s="297" t="s">
        <v>188</v>
      </c>
      <c r="C208" s="253" t="s">
        <v>189</v>
      </c>
      <c r="D208" s="311"/>
      <c r="E208" s="270"/>
      <c r="F208" s="269"/>
      <c r="G208" s="241">
        <f t="shared" ref="G208:G214" si="0">+F208*E208</f>
        <v>0</v>
      </c>
      <c r="H208" s="263"/>
      <c r="I208" s="98"/>
      <c r="J208" s="99"/>
      <c r="K208" s="99"/>
      <c r="L208" s="100"/>
      <c r="M208" s="101"/>
      <c r="N208" s="102"/>
      <c r="O208" s="98"/>
      <c r="P208" s="98"/>
    </row>
    <row r="209" spans="2:16" x14ac:dyDescent="0.2">
      <c r="B209" s="297" t="s">
        <v>190</v>
      </c>
      <c r="C209" s="253" t="s">
        <v>191</v>
      </c>
      <c r="D209" s="311"/>
      <c r="E209" s="271"/>
      <c r="F209" s="269"/>
      <c r="G209" s="241">
        <f t="shared" si="0"/>
        <v>0</v>
      </c>
      <c r="H209" s="255"/>
      <c r="I209" s="98"/>
      <c r="J209" s="99"/>
      <c r="K209" s="99"/>
      <c r="L209" s="100"/>
      <c r="M209" s="101"/>
      <c r="N209" s="102"/>
      <c r="O209" s="98"/>
      <c r="P209" s="98"/>
    </row>
    <row r="210" spans="2:16" x14ac:dyDescent="0.2">
      <c r="B210" s="297" t="s">
        <v>192</v>
      </c>
      <c r="C210" s="253" t="s">
        <v>193</v>
      </c>
      <c r="D210" s="311"/>
      <c r="E210" s="271"/>
      <c r="F210" s="269"/>
      <c r="G210" s="241">
        <f t="shared" si="0"/>
        <v>0</v>
      </c>
      <c r="H210" s="255"/>
      <c r="I210" s="98"/>
      <c r="J210" s="99"/>
      <c r="K210" s="99"/>
      <c r="L210" s="100"/>
      <c r="M210" s="101"/>
      <c r="N210" s="102"/>
      <c r="O210" s="98"/>
      <c r="P210" s="98"/>
    </row>
    <row r="211" spans="2:16" x14ac:dyDescent="0.2">
      <c r="B211" s="297" t="s">
        <v>194</v>
      </c>
      <c r="C211" s="253" t="s">
        <v>195</v>
      </c>
      <c r="D211" s="311"/>
      <c r="E211" s="271"/>
      <c r="F211" s="269"/>
      <c r="G211" s="241">
        <f t="shared" si="0"/>
        <v>0</v>
      </c>
      <c r="H211" s="255"/>
      <c r="I211" s="98"/>
      <c r="J211" s="99"/>
      <c r="K211" s="99"/>
      <c r="L211" s="100"/>
      <c r="M211" s="101"/>
      <c r="N211" s="102"/>
      <c r="O211" s="98"/>
      <c r="P211" s="98"/>
    </row>
    <row r="212" spans="2:16" x14ac:dyDescent="0.2">
      <c r="B212" s="297" t="s">
        <v>196</v>
      </c>
      <c r="C212" s="253" t="s">
        <v>197</v>
      </c>
      <c r="D212" s="311"/>
      <c r="E212" s="271"/>
      <c r="F212" s="269"/>
      <c r="G212" s="241">
        <f t="shared" si="0"/>
        <v>0</v>
      </c>
      <c r="H212" s="255"/>
      <c r="I212" s="98"/>
      <c r="J212" s="99"/>
      <c r="K212" s="99"/>
      <c r="L212" s="100"/>
      <c r="M212" s="101"/>
      <c r="N212" s="102"/>
      <c r="O212" s="98"/>
      <c r="P212" s="98"/>
    </row>
    <row r="213" spans="2:16" x14ac:dyDescent="0.2">
      <c r="B213" s="297" t="s">
        <v>198</v>
      </c>
      <c r="C213" s="253" t="s">
        <v>199</v>
      </c>
      <c r="D213" s="311"/>
      <c r="E213" s="271"/>
      <c r="F213" s="269"/>
      <c r="G213" s="241">
        <f t="shared" si="0"/>
        <v>0</v>
      </c>
      <c r="H213" s="255"/>
      <c r="I213" s="98"/>
      <c r="J213" s="99"/>
      <c r="K213" s="99"/>
      <c r="L213" s="100"/>
      <c r="M213" s="101"/>
      <c r="N213" s="102"/>
      <c r="O213" s="98"/>
      <c r="P213" s="98"/>
    </row>
    <row r="214" spans="2:16" x14ac:dyDescent="0.2">
      <c r="B214" s="297" t="s">
        <v>200</v>
      </c>
      <c r="C214" s="253" t="s">
        <v>44</v>
      </c>
      <c r="D214" s="311"/>
      <c r="E214" s="272"/>
      <c r="F214" s="269"/>
      <c r="G214" s="241">
        <f t="shared" si="0"/>
        <v>0</v>
      </c>
      <c r="H214" s="265"/>
      <c r="I214" s="98"/>
      <c r="J214" s="99"/>
      <c r="K214" s="99"/>
      <c r="L214" s="100"/>
      <c r="M214" s="101"/>
      <c r="N214" s="102"/>
      <c r="O214" s="98"/>
      <c r="P214" s="98"/>
    </row>
    <row r="215" spans="2:16" ht="15" x14ac:dyDescent="0.2">
      <c r="B215" s="298"/>
      <c r="C215" s="283" t="s">
        <v>245</v>
      </c>
      <c r="D215" s="302" t="str">
        <f>+F7</f>
        <v>m²</v>
      </c>
      <c r="E215" s="228">
        <f>+$E$7</f>
        <v>0</v>
      </c>
      <c r="F215" s="228">
        <f>+IF(E215=0,0,H215/E215)</f>
        <v>0</v>
      </c>
      <c r="G215" s="235"/>
      <c r="H215" s="236">
        <f>SUM(H206:H207)</f>
        <v>0</v>
      </c>
      <c r="I215" s="98"/>
      <c r="J215" s="99"/>
      <c r="K215" s="99"/>
      <c r="L215" s="100"/>
      <c r="M215" s="101"/>
      <c r="N215" s="102"/>
      <c r="O215" s="98"/>
      <c r="P215" s="98"/>
    </row>
    <row r="216" spans="2:16" ht="15" x14ac:dyDescent="0.2">
      <c r="B216" s="299" t="s">
        <v>201</v>
      </c>
      <c r="C216" s="321" t="s">
        <v>202</v>
      </c>
      <c r="D216" s="302" t="str">
        <f>+F7</f>
        <v>m²</v>
      </c>
      <c r="E216" s="228">
        <f>+$E$7</f>
        <v>0</v>
      </c>
      <c r="F216" s="228">
        <f>+IF(E216=0,0,H216/E216)</f>
        <v>0</v>
      </c>
      <c r="G216" s="266"/>
      <c r="H216" s="267">
        <f>SUM(G217:G220)</f>
        <v>0</v>
      </c>
      <c r="I216" s="98"/>
      <c r="J216" s="99"/>
      <c r="K216" s="99"/>
      <c r="L216" s="100"/>
      <c r="M216" s="101"/>
      <c r="N216" s="102"/>
      <c r="O216" s="98"/>
      <c r="P216" s="98"/>
    </row>
    <row r="217" spans="2:16" x14ac:dyDescent="0.2">
      <c r="B217" s="297" t="s">
        <v>203</v>
      </c>
      <c r="C217" s="253" t="s">
        <v>56</v>
      </c>
      <c r="D217" s="312" t="s">
        <v>21</v>
      </c>
      <c r="E217" s="270"/>
      <c r="F217" s="269">
        <f>+H215</f>
        <v>0</v>
      </c>
      <c r="G217" s="262">
        <f>ROUND(+F217*E217/100,0)</f>
        <v>0</v>
      </c>
      <c r="H217" s="255"/>
      <c r="I217" s="98"/>
      <c r="J217" s="99"/>
      <c r="K217" s="99"/>
      <c r="L217" s="100"/>
      <c r="M217" s="101"/>
      <c r="N217" s="102"/>
      <c r="O217" s="98"/>
      <c r="P217" s="98"/>
    </row>
    <row r="218" spans="2:16" x14ac:dyDescent="0.2">
      <c r="B218" s="297" t="s">
        <v>204</v>
      </c>
      <c r="C218" s="253" t="s">
        <v>57</v>
      </c>
      <c r="D218" s="312" t="s">
        <v>21</v>
      </c>
      <c r="E218" s="271"/>
      <c r="F218" s="269">
        <f>+H215</f>
        <v>0</v>
      </c>
      <c r="G218" s="262">
        <f>ROUND(+E218*F218/100,0)</f>
        <v>0</v>
      </c>
      <c r="H218" s="255"/>
      <c r="I218" s="98"/>
      <c r="J218" s="99"/>
      <c r="K218" s="99"/>
      <c r="L218" s="100"/>
      <c r="M218" s="101"/>
      <c r="N218" s="102"/>
      <c r="O218" s="98"/>
      <c r="P218" s="98"/>
    </row>
    <row r="219" spans="2:16" x14ac:dyDescent="0.2">
      <c r="B219" s="297" t="s">
        <v>205</v>
      </c>
      <c r="C219" s="253" t="s">
        <v>39</v>
      </c>
      <c r="D219" s="312" t="s">
        <v>21</v>
      </c>
      <c r="E219" s="271"/>
      <c r="F219" s="269">
        <f>+H215</f>
        <v>0</v>
      </c>
      <c r="G219" s="262">
        <f>ROUND(+E219*F219/100,0)</f>
        <v>0</v>
      </c>
      <c r="H219" s="255"/>
      <c r="I219" s="98"/>
      <c r="J219" s="99"/>
      <c r="K219" s="99"/>
      <c r="L219" s="100"/>
      <c r="M219" s="101"/>
      <c r="N219" s="102"/>
      <c r="O219" s="98"/>
      <c r="P219" s="98"/>
    </row>
    <row r="220" spans="2:16" x14ac:dyDescent="0.2">
      <c r="B220" s="297" t="s">
        <v>206</v>
      </c>
      <c r="C220" s="253" t="s">
        <v>44</v>
      </c>
      <c r="D220" s="312" t="s">
        <v>21</v>
      </c>
      <c r="E220" s="272"/>
      <c r="F220" s="269">
        <f>+H215</f>
        <v>0</v>
      </c>
      <c r="G220" s="262">
        <f>ROUND(+F220*E220/100,0)</f>
        <v>0</v>
      </c>
      <c r="H220" s="265"/>
      <c r="I220" s="98"/>
      <c r="J220" s="99"/>
      <c r="K220" s="99"/>
      <c r="L220" s="100"/>
      <c r="M220" s="101"/>
      <c r="N220" s="102"/>
      <c r="O220" s="98"/>
      <c r="P220" s="98"/>
    </row>
    <row r="221" spans="2:16" ht="15" x14ac:dyDescent="0.2">
      <c r="B221" s="298"/>
      <c r="C221" s="283" t="s">
        <v>245</v>
      </c>
      <c r="D221" s="302" t="str">
        <f>+F7</f>
        <v>m²</v>
      </c>
      <c r="E221" s="228">
        <f>+$E$7</f>
        <v>0</v>
      </c>
      <c r="F221" s="228">
        <f>+IF(E221=0,0,H221/E221)</f>
        <v>0</v>
      </c>
      <c r="G221" s="235"/>
      <c r="H221" s="236">
        <f>SUM(H215:H216)</f>
        <v>0</v>
      </c>
      <c r="I221" s="98"/>
      <c r="J221" s="99"/>
      <c r="K221" s="99"/>
      <c r="L221" s="100"/>
      <c r="M221" s="101"/>
      <c r="N221" s="102"/>
      <c r="O221" s="98"/>
      <c r="P221" s="98"/>
    </row>
    <row r="222" spans="2:16" ht="15" x14ac:dyDescent="0.2">
      <c r="B222" s="282" t="s">
        <v>177</v>
      </c>
      <c r="C222" s="283" t="s">
        <v>246</v>
      </c>
      <c r="D222" s="302" t="str">
        <f>+F7</f>
        <v>m²</v>
      </c>
      <c r="E222" s="228">
        <f>+$E$7</f>
        <v>0</v>
      </c>
      <c r="F222" s="228">
        <f>+IF(E222=0,0,H222/E222)</f>
        <v>0</v>
      </c>
      <c r="G222" s="235"/>
      <c r="H222" s="236">
        <f>SUM(G223:G229)</f>
        <v>0</v>
      </c>
      <c r="I222" s="98"/>
      <c r="J222" s="99"/>
      <c r="K222" s="99"/>
      <c r="L222" s="100"/>
      <c r="M222" s="101"/>
      <c r="N222" s="102"/>
      <c r="O222" s="98"/>
      <c r="P222" s="98"/>
    </row>
    <row r="223" spans="2:16" x14ac:dyDescent="0.2">
      <c r="B223" s="297" t="s">
        <v>207</v>
      </c>
      <c r="C223" s="253" t="s">
        <v>208</v>
      </c>
      <c r="D223" s="305"/>
      <c r="E223" s="253"/>
      <c r="F223" s="264"/>
      <c r="G223" s="241">
        <f t="shared" ref="G223:G229" si="1">+F223*E223</f>
        <v>0</v>
      </c>
      <c r="H223" s="263"/>
      <c r="I223" s="98"/>
      <c r="J223" s="99"/>
      <c r="K223" s="99"/>
      <c r="L223" s="100"/>
      <c r="M223" s="101"/>
      <c r="N223" s="102"/>
      <c r="O223" s="98"/>
      <c r="P223" s="98"/>
    </row>
    <row r="224" spans="2:16" x14ac:dyDescent="0.2">
      <c r="B224" s="297" t="s">
        <v>209</v>
      </c>
      <c r="C224" s="253" t="s">
        <v>40</v>
      </c>
      <c r="D224" s="305"/>
      <c r="E224" s="253"/>
      <c r="F224" s="264"/>
      <c r="G224" s="241">
        <f t="shared" si="1"/>
        <v>0</v>
      </c>
      <c r="H224" s="255"/>
      <c r="I224" s="98"/>
      <c r="J224" s="99"/>
      <c r="K224" s="99"/>
      <c r="L224" s="100"/>
      <c r="M224" s="101"/>
      <c r="N224" s="102"/>
      <c r="O224" s="98"/>
      <c r="P224" s="98"/>
    </row>
    <row r="225" spans="2:16" x14ac:dyDescent="0.2">
      <c r="B225" s="297" t="s">
        <v>210</v>
      </c>
      <c r="C225" s="253" t="s">
        <v>211</v>
      </c>
      <c r="D225" s="305"/>
      <c r="E225" s="253"/>
      <c r="F225" s="264"/>
      <c r="G225" s="241">
        <f t="shared" si="1"/>
        <v>0</v>
      </c>
      <c r="H225" s="255"/>
      <c r="I225" s="98"/>
      <c r="J225" s="99"/>
      <c r="K225" s="99"/>
      <c r="L225" s="100"/>
      <c r="M225" s="101"/>
      <c r="N225" s="102"/>
      <c r="O225" s="98"/>
      <c r="P225" s="98"/>
    </row>
    <row r="226" spans="2:16" x14ac:dyDescent="0.2">
      <c r="B226" s="297" t="s">
        <v>212</v>
      </c>
      <c r="C226" s="253" t="s">
        <v>213</v>
      </c>
      <c r="D226" s="305"/>
      <c r="E226" s="253"/>
      <c r="F226" s="264"/>
      <c r="G226" s="241">
        <f t="shared" si="1"/>
        <v>0</v>
      </c>
      <c r="H226" s="255"/>
      <c r="I226" s="98"/>
      <c r="J226" s="99"/>
      <c r="K226" s="99"/>
      <c r="L226" s="100"/>
      <c r="M226" s="101"/>
      <c r="N226" s="102"/>
      <c r="O226" s="98"/>
      <c r="P226" s="98"/>
    </row>
    <row r="227" spans="2:16" x14ac:dyDescent="0.2">
      <c r="B227" s="297" t="s">
        <v>214</v>
      </c>
      <c r="C227" s="253" t="s">
        <v>215</v>
      </c>
      <c r="D227" s="305"/>
      <c r="E227" s="253"/>
      <c r="F227" s="264"/>
      <c r="G227" s="241">
        <f t="shared" si="1"/>
        <v>0</v>
      </c>
      <c r="H227" s="255"/>
      <c r="I227" s="98"/>
      <c r="J227" s="99"/>
      <c r="K227" s="99"/>
      <c r="L227" s="100"/>
      <c r="M227" s="101"/>
      <c r="N227" s="102"/>
      <c r="O227" s="98"/>
      <c r="P227" s="98"/>
    </row>
    <row r="228" spans="2:16" x14ac:dyDescent="0.2">
      <c r="B228" s="297" t="s">
        <v>216</v>
      </c>
      <c r="C228" s="253" t="s">
        <v>217</v>
      </c>
      <c r="D228" s="305"/>
      <c r="E228" s="253"/>
      <c r="F228" s="264"/>
      <c r="G228" s="241">
        <f t="shared" si="1"/>
        <v>0</v>
      </c>
      <c r="H228" s="255"/>
      <c r="I228" s="98"/>
      <c r="J228" s="99"/>
      <c r="K228" s="99"/>
      <c r="L228" s="100"/>
      <c r="M228" s="101"/>
      <c r="N228" s="102"/>
      <c r="O228" s="98"/>
      <c r="P228" s="98"/>
    </row>
    <row r="229" spans="2:16" x14ac:dyDescent="0.2">
      <c r="B229" s="300" t="s">
        <v>187</v>
      </c>
      <c r="C229" s="253" t="s">
        <v>44</v>
      </c>
      <c r="D229" s="305" t="s">
        <v>45</v>
      </c>
      <c r="E229" s="253"/>
      <c r="F229" s="264"/>
      <c r="G229" s="241">
        <f t="shared" si="1"/>
        <v>0</v>
      </c>
      <c r="H229" s="265"/>
      <c r="I229" s="98"/>
      <c r="J229" s="99"/>
      <c r="K229" s="99"/>
      <c r="L229" s="100"/>
      <c r="M229" s="101"/>
      <c r="N229" s="102"/>
      <c r="O229" s="98"/>
      <c r="P229" s="98"/>
    </row>
    <row r="230" spans="2:16" s="115" customFormat="1" ht="15" x14ac:dyDescent="0.2">
      <c r="B230" s="268"/>
      <c r="C230" s="322" t="s">
        <v>243</v>
      </c>
      <c r="D230" s="302" t="str">
        <f>+F7</f>
        <v>m²</v>
      </c>
      <c r="E230" s="228">
        <f>+$E$7</f>
        <v>0</v>
      </c>
      <c r="F230" s="229">
        <f>+IF(E230=0,0,H230/E230)</f>
        <v>0</v>
      </c>
      <c r="G230" s="235"/>
      <c r="H230" s="236">
        <f>ROUND(SUM(H221:H229),-1)</f>
        <v>0</v>
      </c>
    </row>
    <row r="231" spans="2:16" x14ac:dyDescent="0.2">
      <c r="B231" s="116"/>
      <c r="C231" s="98"/>
      <c r="D231" s="116"/>
      <c r="E231" s="98"/>
      <c r="F231" s="98"/>
      <c r="G231" s="98"/>
      <c r="H231" s="98"/>
    </row>
    <row r="232" spans="2:16" x14ac:dyDescent="0.2">
      <c r="B232" s="116"/>
      <c r="C232" s="98"/>
      <c r="D232" s="116"/>
      <c r="E232" s="98"/>
      <c r="F232" s="117"/>
      <c r="G232" s="99"/>
      <c r="H232" s="99"/>
    </row>
    <row r="233" spans="2:16" x14ac:dyDescent="0.2">
      <c r="B233" s="116"/>
      <c r="C233" s="98"/>
      <c r="D233" s="116"/>
      <c r="E233" s="98"/>
      <c r="F233" s="117"/>
      <c r="G233" s="99"/>
      <c r="H233" s="99"/>
    </row>
    <row r="234" spans="2:16" x14ac:dyDescent="0.2">
      <c r="B234" s="116"/>
      <c r="C234" s="98"/>
      <c r="D234" s="116"/>
      <c r="E234" s="98"/>
      <c r="F234" s="117"/>
      <c r="G234" s="99"/>
      <c r="H234" s="99"/>
    </row>
    <row r="235" spans="2:16" x14ac:dyDescent="0.2">
      <c r="B235" s="116"/>
      <c r="C235" s="98"/>
      <c r="D235" s="116"/>
      <c r="E235" s="98"/>
      <c r="F235" s="117"/>
      <c r="G235" s="99"/>
      <c r="H235" s="99"/>
    </row>
    <row r="236" spans="2:16" x14ac:dyDescent="0.2">
      <c r="B236" s="116"/>
      <c r="C236" s="98"/>
      <c r="D236" s="116"/>
      <c r="E236" s="98"/>
      <c r="F236" s="117"/>
      <c r="G236" s="99"/>
      <c r="H236" s="99"/>
    </row>
    <row r="237" spans="2:16" x14ac:dyDescent="0.2">
      <c r="B237" s="116"/>
      <c r="C237" s="98"/>
      <c r="D237" s="116"/>
      <c r="E237" s="98"/>
      <c r="F237" s="117"/>
      <c r="G237" s="99"/>
      <c r="H237" s="99"/>
    </row>
    <row r="238" spans="2:16" x14ac:dyDescent="0.2">
      <c r="B238" s="116"/>
      <c r="C238" s="98"/>
      <c r="D238" s="116"/>
      <c r="E238" s="98"/>
      <c r="F238" s="117"/>
      <c r="G238" s="99"/>
      <c r="H238" s="99"/>
    </row>
    <row r="239" spans="2:16" x14ac:dyDescent="0.2">
      <c r="B239" s="116"/>
      <c r="C239" s="98"/>
      <c r="D239" s="116"/>
      <c r="E239" s="98"/>
      <c r="F239" s="117"/>
      <c r="G239" s="99"/>
      <c r="H239" s="99"/>
    </row>
    <row r="240" spans="2:16" x14ac:dyDescent="0.2">
      <c r="B240" s="116"/>
      <c r="C240" s="98"/>
      <c r="D240" s="116"/>
      <c r="E240" s="98"/>
      <c r="F240" s="117"/>
      <c r="G240" s="99"/>
      <c r="H240" s="99"/>
    </row>
    <row r="241" spans="2:8" x14ac:dyDescent="0.2">
      <c r="B241" s="116"/>
      <c r="C241" s="98"/>
      <c r="D241" s="116"/>
      <c r="E241" s="98"/>
      <c r="F241" s="117"/>
      <c r="G241" s="99"/>
      <c r="H241" s="99"/>
    </row>
    <row r="242" spans="2:8" x14ac:dyDescent="0.2">
      <c r="B242" s="116"/>
      <c r="C242" s="98"/>
      <c r="D242" s="116"/>
      <c r="E242" s="98"/>
      <c r="F242" s="117"/>
      <c r="G242" s="99"/>
      <c r="H242" s="99"/>
    </row>
    <row r="243" spans="2:8" x14ac:dyDescent="0.2">
      <c r="B243" s="116"/>
      <c r="C243" s="98"/>
      <c r="D243" s="116"/>
      <c r="E243" s="98"/>
      <c r="F243" s="117"/>
      <c r="G243" s="99"/>
      <c r="H243" s="99"/>
    </row>
    <row r="244" spans="2:8" x14ac:dyDescent="0.2">
      <c r="B244" s="116"/>
      <c r="C244" s="98"/>
      <c r="D244" s="116"/>
      <c r="E244" s="98"/>
      <c r="F244" s="117"/>
      <c r="G244" s="99"/>
      <c r="H244" s="99"/>
    </row>
    <row r="245" spans="2:8" x14ac:dyDescent="0.2">
      <c r="B245" s="116"/>
      <c r="C245" s="98"/>
      <c r="D245" s="116"/>
      <c r="E245" s="98"/>
      <c r="F245" s="117"/>
      <c r="G245" s="99"/>
      <c r="H245" s="99"/>
    </row>
    <row r="246" spans="2:8" x14ac:dyDescent="0.2">
      <c r="B246" s="116"/>
      <c r="C246" s="98"/>
      <c r="D246" s="116"/>
      <c r="E246" s="98"/>
      <c r="F246" s="117"/>
      <c r="G246" s="99"/>
      <c r="H246" s="99"/>
    </row>
    <row r="247" spans="2:8" x14ac:dyDescent="0.2">
      <c r="B247" s="116"/>
      <c r="C247" s="98"/>
      <c r="D247" s="116"/>
      <c r="E247" s="98"/>
      <c r="F247" s="117"/>
      <c r="G247" s="99"/>
      <c r="H247" s="99"/>
    </row>
    <row r="248" spans="2:8" x14ac:dyDescent="0.2">
      <c r="B248" s="116"/>
      <c r="C248" s="98"/>
      <c r="D248" s="116"/>
      <c r="E248" s="98"/>
      <c r="F248" s="117"/>
      <c r="G248" s="99"/>
      <c r="H248" s="99"/>
    </row>
    <row r="249" spans="2:8" x14ac:dyDescent="0.2">
      <c r="B249" s="116"/>
      <c r="C249" s="98"/>
      <c r="D249" s="116"/>
      <c r="E249" s="98"/>
      <c r="F249" s="117"/>
      <c r="G249" s="99"/>
      <c r="H249" s="99"/>
    </row>
    <row r="250" spans="2:8" x14ac:dyDescent="0.2">
      <c r="B250" s="116"/>
      <c r="C250" s="98"/>
      <c r="D250" s="116"/>
      <c r="E250" s="98"/>
      <c r="F250" s="117"/>
      <c r="G250" s="99"/>
      <c r="H250" s="99"/>
    </row>
    <row r="251" spans="2:8" x14ac:dyDescent="0.2">
      <c r="B251" s="116"/>
      <c r="C251" s="98"/>
      <c r="D251" s="116"/>
      <c r="E251" s="98"/>
      <c r="F251" s="117"/>
      <c r="G251" s="99"/>
      <c r="H251" s="99"/>
    </row>
    <row r="252" spans="2:8" x14ac:dyDescent="0.2">
      <c r="B252" s="116"/>
      <c r="C252" s="98"/>
      <c r="D252" s="116"/>
      <c r="E252" s="98"/>
      <c r="F252" s="117"/>
      <c r="G252" s="99"/>
      <c r="H252" s="99"/>
    </row>
    <row r="253" spans="2:8" x14ac:dyDescent="0.2">
      <c r="B253" s="116"/>
      <c r="C253" s="98"/>
      <c r="D253" s="116"/>
      <c r="E253" s="98"/>
      <c r="F253" s="117"/>
      <c r="G253" s="99"/>
      <c r="H253" s="99"/>
    </row>
    <row r="254" spans="2:8" x14ac:dyDescent="0.2">
      <c r="B254" s="116"/>
      <c r="C254" s="98"/>
      <c r="D254" s="116"/>
      <c r="E254" s="98"/>
      <c r="F254" s="117"/>
      <c r="G254" s="99"/>
      <c r="H254" s="99"/>
    </row>
    <row r="255" spans="2:8" x14ac:dyDescent="0.2">
      <c r="B255" s="116"/>
      <c r="C255" s="98"/>
      <c r="D255" s="116"/>
      <c r="E255" s="98"/>
      <c r="F255" s="117"/>
      <c r="G255" s="99"/>
      <c r="H255" s="99"/>
    </row>
    <row r="256" spans="2:8" x14ac:dyDescent="0.2">
      <c r="B256" s="116"/>
      <c r="C256" s="98"/>
      <c r="D256" s="116"/>
      <c r="E256" s="98"/>
      <c r="F256" s="117"/>
      <c r="G256" s="99"/>
      <c r="H256" s="99"/>
    </row>
    <row r="257" spans="2:8" x14ac:dyDescent="0.2">
      <c r="B257" s="116"/>
      <c r="C257" s="98"/>
      <c r="D257" s="116"/>
      <c r="E257" s="98"/>
      <c r="F257" s="117"/>
      <c r="G257" s="99"/>
      <c r="H257" s="99"/>
    </row>
    <row r="258" spans="2:8" x14ac:dyDescent="0.2">
      <c r="B258" s="116"/>
      <c r="C258" s="98"/>
      <c r="D258" s="116"/>
      <c r="E258" s="98"/>
      <c r="F258" s="117"/>
      <c r="G258" s="99"/>
      <c r="H258" s="99"/>
    </row>
    <row r="259" spans="2:8" x14ac:dyDescent="0.2">
      <c r="B259" s="116"/>
      <c r="C259" s="98"/>
      <c r="D259" s="116"/>
      <c r="E259" s="98"/>
      <c r="F259" s="117"/>
      <c r="G259" s="99"/>
      <c r="H259" s="99"/>
    </row>
    <row r="260" spans="2:8" x14ac:dyDescent="0.2">
      <c r="B260" s="116"/>
      <c r="C260" s="98"/>
      <c r="D260" s="116"/>
      <c r="E260" s="98"/>
      <c r="F260" s="117"/>
      <c r="G260" s="99"/>
      <c r="H260" s="99"/>
    </row>
    <row r="261" spans="2:8" x14ac:dyDescent="0.2">
      <c r="B261" s="116"/>
      <c r="C261" s="98"/>
      <c r="D261" s="116"/>
      <c r="E261" s="98"/>
      <c r="F261" s="117"/>
      <c r="G261" s="99"/>
      <c r="H261" s="99"/>
    </row>
    <row r="262" spans="2:8" x14ac:dyDescent="0.2">
      <c r="B262" s="116"/>
      <c r="C262" s="98"/>
      <c r="D262" s="116"/>
      <c r="E262" s="98"/>
      <c r="F262" s="117"/>
      <c r="G262" s="99"/>
      <c r="H262" s="99"/>
    </row>
    <row r="263" spans="2:8" x14ac:dyDescent="0.2">
      <c r="B263" s="116"/>
      <c r="C263" s="98"/>
      <c r="D263" s="116"/>
      <c r="E263" s="98"/>
      <c r="F263" s="117"/>
      <c r="G263" s="99"/>
      <c r="H263" s="99"/>
    </row>
    <row r="264" spans="2:8" x14ac:dyDescent="0.2">
      <c r="B264" s="116"/>
      <c r="C264" s="98"/>
      <c r="D264" s="116"/>
      <c r="E264" s="98"/>
      <c r="F264" s="117"/>
      <c r="G264" s="99"/>
      <c r="H264" s="99"/>
    </row>
    <row r="265" spans="2:8" x14ac:dyDescent="0.2">
      <c r="B265" s="116"/>
      <c r="C265" s="98"/>
      <c r="D265" s="116"/>
      <c r="E265" s="98"/>
      <c r="F265" s="117"/>
      <c r="G265" s="99"/>
      <c r="H265" s="99"/>
    </row>
    <row r="266" spans="2:8" x14ac:dyDescent="0.2">
      <c r="B266" s="116"/>
      <c r="C266" s="98"/>
      <c r="D266" s="116"/>
      <c r="E266" s="98"/>
      <c r="F266" s="117"/>
      <c r="G266" s="99"/>
      <c r="H266" s="99"/>
    </row>
    <row r="267" spans="2:8" x14ac:dyDescent="0.2">
      <c r="B267" s="116"/>
      <c r="C267" s="98"/>
      <c r="D267" s="116"/>
      <c r="E267" s="98"/>
      <c r="F267" s="117"/>
      <c r="G267" s="99"/>
      <c r="H267" s="99"/>
    </row>
    <row r="268" spans="2:8" x14ac:dyDescent="0.2">
      <c r="B268" s="116"/>
      <c r="C268" s="98"/>
      <c r="D268" s="116"/>
      <c r="E268" s="98"/>
      <c r="F268" s="117"/>
      <c r="G268" s="99"/>
      <c r="H268" s="99"/>
    </row>
    <row r="269" spans="2:8" x14ac:dyDescent="0.2">
      <c r="B269" s="116"/>
      <c r="C269" s="98"/>
      <c r="D269" s="116"/>
      <c r="E269" s="98"/>
      <c r="F269" s="117"/>
      <c r="G269" s="99"/>
      <c r="H269" s="99"/>
    </row>
    <row r="270" spans="2:8" x14ac:dyDescent="0.2">
      <c r="B270" s="116"/>
      <c r="C270" s="98"/>
      <c r="D270" s="116"/>
      <c r="E270" s="98"/>
      <c r="F270" s="117"/>
      <c r="G270" s="99"/>
      <c r="H270" s="99"/>
    </row>
    <row r="271" spans="2:8" x14ac:dyDescent="0.2">
      <c r="B271" s="116"/>
      <c r="C271" s="98"/>
      <c r="D271" s="116"/>
      <c r="E271" s="98"/>
      <c r="F271" s="117"/>
      <c r="G271" s="99"/>
      <c r="H271" s="99"/>
    </row>
    <row r="272" spans="2:8" x14ac:dyDescent="0.2">
      <c r="B272" s="116"/>
      <c r="C272" s="98"/>
      <c r="D272" s="116"/>
      <c r="E272" s="98"/>
      <c r="F272" s="117"/>
      <c r="G272" s="99"/>
      <c r="H272" s="99"/>
    </row>
    <row r="273" spans="2:8" x14ac:dyDescent="0.2">
      <c r="B273" s="116"/>
      <c r="C273" s="98"/>
      <c r="D273" s="116"/>
      <c r="E273" s="98"/>
      <c r="F273" s="117"/>
      <c r="G273" s="99"/>
      <c r="H273" s="99"/>
    </row>
    <row r="274" spans="2:8" x14ac:dyDescent="0.2">
      <c r="B274" s="116"/>
      <c r="C274" s="98"/>
      <c r="D274" s="116"/>
      <c r="E274" s="98"/>
      <c r="F274" s="117"/>
      <c r="G274" s="99"/>
      <c r="H274" s="99"/>
    </row>
    <row r="275" spans="2:8" x14ac:dyDescent="0.2">
      <c r="B275" s="116"/>
      <c r="C275" s="98"/>
      <c r="D275" s="116"/>
      <c r="E275" s="98"/>
      <c r="F275" s="117"/>
      <c r="G275" s="99"/>
      <c r="H275" s="99"/>
    </row>
    <row r="276" spans="2:8" x14ac:dyDescent="0.2">
      <c r="B276" s="116"/>
      <c r="C276" s="98"/>
      <c r="D276" s="116"/>
      <c r="E276" s="98"/>
      <c r="F276" s="117"/>
      <c r="G276" s="99"/>
      <c r="H276" s="99"/>
    </row>
    <row r="277" spans="2:8" x14ac:dyDescent="0.2">
      <c r="B277" s="116"/>
      <c r="C277" s="98"/>
      <c r="D277" s="116"/>
      <c r="E277" s="98"/>
      <c r="F277" s="117"/>
      <c r="G277" s="99"/>
      <c r="H277" s="99"/>
    </row>
    <row r="278" spans="2:8" x14ac:dyDescent="0.2">
      <c r="B278" s="116"/>
      <c r="C278" s="98"/>
      <c r="D278" s="116"/>
      <c r="E278" s="98"/>
      <c r="F278" s="117"/>
      <c r="G278" s="99"/>
      <c r="H278" s="99"/>
    </row>
    <row r="279" spans="2:8" x14ac:dyDescent="0.2">
      <c r="B279" s="116"/>
      <c r="C279" s="98"/>
      <c r="D279" s="116"/>
      <c r="E279" s="98"/>
      <c r="F279" s="117"/>
      <c r="G279" s="99"/>
      <c r="H279" s="99"/>
    </row>
    <row r="280" spans="2:8" x14ac:dyDescent="0.2">
      <c r="B280" s="116"/>
      <c r="C280" s="98"/>
      <c r="D280" s="116"/>
      <c r="E280" s="98"/>
      <c r="F280" s="117"/>
      <c r="G280" s="99"/>
      <c r="H280" s="99"/>
    </row>
    <row r="281" spans="2:8" x14ac:dyDescent="0.2">
      <c r="B281" s="116"/>
      <c r="C281" s="98"/>
      <c r="D281" s="116"/>
      <c r="E281" s="98"/>
      <c r="F281" s="117"/>
      <c r="G281" s="99"/>
      <c r="H281" s="99"/>
    </row>
    <row r="282" spans="2:8" x14ac:dyDescent="0.2">
      <c r="B282" s="116"/>
      <c r="C282" s="98"/>
      <c r="D282" s="116"/>
      <c r="E282" s="98"/>
      <c r="F282" s="117"/>
      <c r="G282" s="99"/>
      <c r="H282" s="99"/>
    </row>
    <row r="283" spans="2:8" x14ac:dyDescent="0.2">
      <c r="B283" s="116"/>
      <c r="C283" s="98"/>
      <c r="D283" s="116"/>
      <c r="E283" s="98"/>
      <c r="F283" s="117"/>
      <c r="G283" s="99"/>
      <c r="H283" s="99"/>
    </row>
    <row r="284" spans="2:8" x14ac:dyDescent="0.2">
      <c r="B284" s="116"/>
      <c r="C284" s="98"/>
      <c r="D284" s="116"/>
      <c r="E284" s="98"/>
      <c r="F284" s="117"/>
      <c r="G284" s="99"/>
      <c r="H284" s="99"/>
    </row>
    <row r="285" spans="2:8" x14ac:dyDescent="0.2">
      <c r="B285" s="116"/>
      <c r="C285" s="98"/>
      <c r="D285" s="116"/>
      <c r="E285" s="98"/>
      <c r="F285" s="117"/>
      <c r="G285" s="99"/>
      <c r="H285" s="99"/>
    </row>
    <row r="286" spans="2:8" x14ac:dyDescent="0.2">
      <c r="B286" s="116"/>
      <c r="C286" s="98"/>
      <c r="D286" s="116"/>
      <c r="E286" s="98"/>
      <c r="F286" s="117"/>
      <c r="G286" s="99"/>
      <c r="H286" s="99"/>
    </row>
    <row r="287" spans="2:8" x14ac:dyDescent="0.2">
      <c r="B287" s="116"/>
      <c r="C287" s="98"/>
      <c r="D287" s="116"/>
      <c r="E287" s="98"/>
      <c r="F287" s="117"/>
      <c r="G287" s="99"/>
      <c r="H287" s="99"/>
    </row>
    <row r="288" spans="2:8" x14ac:dyDescent="0.2">
      <c r="B288" s="116"/>
      <c r="C288" s="98"/>
      <c r="D288" s="116"/>
      <c r="E288" s="98"/>
      <c r="F288" s="117"/>
      <c r="G288" s="99"/>
      <c r="H288" s="99"/>
    </row>
    <row r="289" spans="2:8" x14ac:dyDescent="0.2">
      <c r="B289" s="116"/>
      <c r="C289" s="98"/>
      <c r="D289" s="116"/>
      <c r="E289" s="98"/>
      <c r="F289" s="117"/>
      <c r="G289" s="99"/>
      <c r="H289" s="99"/>
    </row>
    <row r="290" spans="2:8" x14ac:dyDescent="0.2">
      <c r="B290" s="116"/>
      <c r="C290" s="98"/>
      <c r="D290" s="116"/>
      <c r="E290" s="98"/>
      <c r="F290" s="117"/>
      <c r="G290" s="99"/>
      <c r="H290" s="99"/>
    </row>
    <row r="291" spans="2:8" x14ac:dyDescent="0.2">
      <c r="B291" s="116"/>
      <c r="C291" s="98"/>
      <c r="D291" s="116"/>
      <c r="E291" s="98"/>
      <c r="F291" s="117"/>
      <c r="G291" s="99"/>
      <c r="H291" s="99"/>
    </row>
    <row r="292" spans="2:8" x14ac:dyDescent="0.2">
      <c r="B292" s="116"/>
      <c r="C292" s="98"/>
      <c r="D292" s="116"/>
      <c r="E292" s="98"/>
      <c r="F292" s="117"/>
      <c r="G292" s="99"/>
      <c r="H292" s="99"/>
    </row>
    <row r="293" spans="2:8" x14ac:dyDescent="0.2">
      <c r="B293" s="116"/>
      <c r="C293" s="98"/>
      <c r="D293" s="116"/>
      <c r="E293" s="98"/>
      <c r="F293" s="117"/>
      <c r="G293" s="99"/>
      <c r="H293" s="99"/>
    </row>
    <row r="294" spans="2:8" x14ac:dyDescent="0.2">
      <c r="B294" s="116"/>
      <c r="C294" s="98"/>
      <c r="D294" s="116"/>
      <c r="E294" s="98"/>
      <c r="F294" s="117"/>
      <c r="G294" s="99"/>
      <c r="H294" s="99"/>
    </row>
    <row r="295" spans="2:8" x14ac:dyDescent="0.2">
      <c r="B295" s="116"/>
      <c r="C295" s="98"/>
      <c r="D295" s="116"/>
      <c r="E295" s="98"/>
      <c r="F295" s="117"/>
      <c r="G295" s="99"/>
      <c r="H295" s="99"/>
    </row>
    <row r="296" spans="2:8" x14ac:dyDescent="0.2">
      <c r="B296" s="116"/>
      <c r="C296" s="98"/>
      <c r="D296" s="116"/>
      <c r="E296" s="98"/>
      <c r="F296" s="117"/>
      <c r="G296" s="99"/>
      <c r="H296" s="99"/>
    </row>
    <row r="297" spans="2:8" x14ac:dyDescent="0.2">
      <c r="B297" s="116"/>
      <c r="C297" s="98"/>
      <c r="D297" s="116"/>
      <c r="E297" s="98"/>
      <c r="F297" s="117"/>
      <c r="G297" s="99"/>
      <c r="H297" s="99"/>
    </row>
    <row r="298" spans="2:8" x14ac:dyDescent="0.2">
      <c r="B298" s="116"/>
      <c r="C298" s="98"/>
      <c r="D298" s="116"/>
      <c r="E298" s="98"/>
      <c r="F298" s="117"/>
      <c r="G298" s="99"/>
      <c r="H298" s="99"/>
    </row>
    <row r="299" spans="2:8" x14ac:dyDescent="0.2">
      <c r="B299" s="116"/>
      <c r="C299" s="98"/>
      <c r="D299" s="116"/>
      <c r="E299" s="98"/>
      <c r="F299" s="117"/>
      <c r="G299" s="99"/>
      <c r="H299" s="99"/>
    </row>
    <row r="300" spans="2:8" x14ac:dyDescent="0.2">
      <c r="B300" s="116"/>
      <c r="C300" s="98"/>
      <c r="D300" s="116"/>
      <c r="E300" s="98"/>
      <c r="F300" s="117"/>
      <c r="G300" s="99"/>
      <c r="H300" s="99"/>
    </row>
    <row r="301" spans="2:8" x14ac:dyDescent="0.2">
      <c r="B301" s="116"/>
      <c r="C301" s="98"/>
      <c r="D301" s="116"/>
      <c r="E301" s="98"/>
      <c r="F301" s="117"/>
      <c r="G301" s="99"/>
      <c r="H301" s="99"/>
    </row>
    <row r="302" spans="2:8" x14ac:dyDescent="0.2">
      <c r="B302" s="116"/>
      <c r="C302" s="98"/>
      <c r="D302" s="116"/>
      <c r="E302" s="98"/>
      <c r="F302" s="117"/>
      <c r="G302" s="99"/>
      <c r="H302" s="99"/>
    </row>
    <row r="303" spans="2:8" x14ac:dyDescent="0.2">
      <c r="B303" s="116"/>
      <c r="C303" s="98"/>
      <c r="D303" s="116"/>
      <c r="E303" s="98"/>
      <c r="F303" s="117"/>
      <c r="G303" s="99"/>
      <c r="H303" s="99"/>
    </row>
    <row r="304" spans="2:8" x14ac:dyDescent="0.2">
      <c r="B304" s="116"/>
      <c r="C304" s="98"/>
      <c r="D304" s="116"/>
      <c r="E304" s="98"/>
      <c r="F304" s="117"/>
      <c r="G304" s="99"/>
      <c r="H304" s="99"/>
    </row>
    <row r="305" spans="2:25" x14ac:dyDescent="0.2">
      <c r="B305" s="116"/>
      <c r="C305" s="98"/>
      <c r="D305" s="116"/>
      <c r="E305" s="98"/>
      <c r="F305" s="117"/>
      <c r="G305" s="99"/>
      <c r="H305" s="99"/>
    </row>
    <row r="306" spans="2:25" x14ac:dyDescent="0.2">
      <c r="B306" s="116"/>
      <c r="C306" s="98"/>
      <c r="D306" s="116"/>
      <c r="E306" s="98"/>
      <c r="F306" s="117"/>
      <c r="G306" s="99"/>
      <c r="H306" s="99"/>
    </row>
    <row r="307" spans="2:25" x14ac:dyDescent="0.2">
      <c r="B307" s="116"/>
      <c r="C307" s="98"/>
      <c r="D307" s="116"/>
      <c r="E307" s="98"/>
      <c r="F307" s="117"/>
      <c r="G307" s="99"/>
      <c r="H307" s="99"/>
    </row>
    <row r="308" spans="2:25" x14ac:dyDescent="0.2">
      <c r="B308" s="116"/>
      <c r="C308" s="98"/>
      <c r="D308" s="116"/>
      <c r="E308" s="98"/>
      <c r="F308" s="117"/>
      <c r="G308" s="99"/>
      <c r="H308" s="99"/>
    </row>
    <row r="309" spans="2:25" x14ac:dyDescent="0.2">
      <c r="B309" s="116"/>
      <c r="C309" s="98"/>
      <c r="D309" s="116"/>
      <c r="E309" s="98"/>
      <c r="F309" s="117"/>
      <c r="G309" s="99"/>
      <c r="H309" s="99"/>
    </row>
    <row r="310" spans="2:25" x14ac:dyDescent="0.2">
      <c r="B310" s="116"/>
      <c r="C310" s="98"/>
      <c r="D310" s="116"/>
      <c r="E310" s="98"/>
      <c r="F310" s="117"/>
      <c r="G310" s="99"/>
      <c r="H310" s="99"/>
    </row>
    <row r="311" spans="2:25" x14ac:dyDescent="0.2">
      <c r="B311" s="116"/>
      <c r="C311" s="98"/>
      <c r="D311" s="116"/>
      <c r="E311" s="98"/>
      <c r="F311" s="117"/>
      <c r="G311" s="99"/>
      <c r="H311" s="99"/>
    </row>
    <row r="312" spans="2:25" x14ac:dyDescent="0.2">
      <c r="B312" s="116"/>
      <c r="C312" s="98"/>
      <c r="D312" s="116"/>
      <c r="E312" s="98"/>
      <c r="F312" s="117"/>
      <c r="G312" s="99"/>
      <c r="H312" s="99"/>
    </row>
    <row r="313" spans="2:25" x14ac:dyDescent="0.2">
      <c r="B313" s="116"/>
      <c r="C313" s="98"/>
      <c r="D313" s="116"/>
      <c r="E313" s="98"/>
      <c r="F313" s="117"/>
      <c r="G313" s="99"/>
      <c r="H313" s="99"/>
    </row>
    <row r="314" spans="2:25" x14ac:dyDescent="0.2">
      <c r="B314" s="116"/>
      <c r="C314" s="98"/>
      <c r="D314" s="116"/>
      <c r="E314" s="98"/>
      <c r="F314" s="117"/>
      <c r="G314" s="99"/>
      <c r="H314" s="99"/>
    </row>
    <row r="315" spans="2:25" x14ac:dyDescent="0.2">
      <c r="B315" s="116"/>
      <c r="C315" s="98"/>
      <c r="D315" s="116"/>
      <c r="E315" s="98"/>
      <c r="F315" s="117"/>
      <c r="G315" s="99"/>
      <c r="H315" s="99"/>
    </row>
    <row r="316" spans="2:25" x14ac:dyDescent="0.2">
      <c r="B316" s="118"/>
      <c r="C316" s="85"/>
      <c r="D316" s="118"/>
      <c r="E316" s="85"/>
      <c r="F316" s="88"/>
      <c r="G316" s="89"/>
      <c r="H316" s="89"/>
    </row>
    <row r="317" spans="2:25" x14ac:dyDescent="0.2">
      <c r="B317" s="118"/>
      <c r="C317" s="85"/>
      <c r="D317" s="118"/>
      <c r="E317" s="85"/>
      <c r="F317" s="88"/>
      <c r="G317" s="89"/>
      <c r="H317" s="89"/>
    </row>
    <row r="318" spans="2:25" x14ac:dyDescent="0.2">
      <c r="B318" s="118"/>
      <c r="C318" s="85"/>
      <c r="D318" s="118"/>
      <c r="E318" s="85"/>
      <c r="F318" s="88"/>
      <c r="G318" s="89"/>
      <c r="H318" s="89"/>
    </row>
    <row r="319" spans="2:25" x14ac:dyDescent="0.2">
      <c r="B319" s="118"/>
      <c r="C319" s="85"/>
      <c r="D319" s="118"/>
      <c r="E319" s="85"/>
      <c r="F319" s="88"/>
      <c r="G319" s="89"/>
      <c r="H319" s="89"/>
    </row>
    <row r="320" spans="2:25" x14ac:dyDescent="0.2">
      <c r="B320" s="118"/>
      <c r="C320" s="85"/>
      <c r="D320" s="118"/>
      <c r="E320" s="85"/>
      <c r="F320" s="88"/>
      <c r="G320" s="89"/>
      <c r="H320" s="89"/>
      <c r="I320" s="85"/>
      <c r="J320" s="90"/>
      <c r="K320" s="91"/>
      <c r="L320" s="85"/>
      <c r="M320" s="85"/>
      <c r="N320" s="85"/>
      <c r="O320" s="85"/>
      <c r="P320" s="85"/>
      <c r="Q320" s="85"/>
      <c r="R320" s="85"/>
      <c r="S320" s="89"/>
      <c r="T320" s="85"/>
      <c r="U320" s="71"/>
      <c r="V320" s="72"/>
      <c r="W320" s="119"/>
      <c r="X320" s="85"/>
      <c r="Y320" s="85"/>
    </row>
    <row r="321" spans="10:18" x14ac:dyDescent="0.2">
      <c r="J321" s="90"/>
      <c r="K321" s="91"/>
      <c r="L321" s="85"/>
      <c r="M321" s="85"/>
      <c r="N321" s="85"/>
      <c r="O321" s="85"/>
      <c r="P321" s="85"/>
      <c r="Q321" s="85"/>
      <c r="R321" s="85"/>
    </row>
  </sheetData>
  <mergeCells count="7">
    <mergeCell ref="F1:H1"/>
    <mergeCell ref="B6:B7"/>
    <mergeCell ref="B4:B5"/>
    <mergeCell ref="B2:B3"/>
    <mergeCell ref="C2:D3"/>
    <mergeCell ref="C4:D5"/>
    <mergeCell ref="C6:D7"/>
  </mergeCells>
  <phoneticPr fontId="7" type="noConversion"/>
  <pageMargins left="0.78740157480314965" right="0.39370078740157483" top="0.39370078740157483" bottom="0.39370078740157483" header="0.15748031496062992" footer="0.19685039370078741"/>
  <pageSetup paperSize="9" scale="35" fitToHeight="2" orientation="landscape" r:id="rId1"/>
  <headerFooter alignWithMargins="0">
    <oddFooter>&amp;LMolio Prisdata Skabelon, &amp;A&amp;R&amp;P  |  &amp;N</oddFooter>
  </headerFooter>
  <rowBreaks count="3" manualBreakCount="3">
    <brk id="61" max="8" man="1"/>
    <brk id="117" max="8" man="1"/>
    <brk id="173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75"/>
  <sheetViews>
    <sheetView showGridLines="0" view="pageBreakPreview" topLeftCell="A4" zoomScale="140" zoomScaleNormal="100" zoomScaleSheetLayoutView="140" workbookViewId="0">
      <selection activeCell="G87" sqref="G87"/>
    </sheetView>
  </sheetViews>
  <sheetFormatPr defaultColWidth="8.85546875" defaultRowHeight="12.75" x14ac:dyDescent="0.2"/>
  <sheetData>
    <row r="1" spans="1:18" s="66" customFormat="1" ht="20.25" x14ac:dyDescent="0.3">
      <c r="A1" s="325"/>
    </row>
    <row r="2" spans="1:18" ht="5.0999999999999996" customHeight="1" x14ac:dyDescent="0.2"/>
    <row r="3" spans="1:18" s="333" customFormat="1" ht="16.5" customHeight="1" x14ac:dyDescent="0.2">
      <c r="A3" s="394"/>
      <c r="B3" s="394"/>
      <c r="C3" s="394"/>
      <c r="D3" s="394"/>
      <c r="E3" s="394"/>
      <c r="F3" s="394"/>
      <c r="G3" s="394"/>
      <c r="H3" s="394"/>
    </row>
    <row r="4" spans="1:18" s="333" customFormat="1" ht="16.5" customHeight="1" x14ac:dyDescent="0.25">
      <c r="A4" s="394"/>
      <c r="B4" s="394"/>
      <c r="C4" s="394"/>
      <c r="D4" s="394"/>
      <c r="E4" s="394"/>
      <c r="F4" s="394"/>
      <c r="G4" s="394"/>
      <c r="H4" s="394"/>
      <c r="N4" s="395"/>
      <c r="O4" s="395"/>
      <c r="P4" s="395"/>
      <c r="Q4" s="395"/>
      <c r="R4" s="395"/>
    </row>
    <row r="5" spans="1:18" s="333" customFormat="1" ht="21" customHeight="1" x14ac:dyDescent="0.2">
      <c r="A5" s="396"/>
      <c r="B5" s="396"/>
      <c r="C5" s="396"/>
      <c r="D5" s="396"/>
      <c r="E5" s="396"/>
      <c r="F5" s="396"/>
      <c r="G5" s="324"/>
      <c r="H5" s="324"/>
      <c r="N5" s="394"/>
      <c r="O5" s="394"/>
      <c r="P5" s="394"/>
      <c r="Q5" s="394"/>
      <c r="R5" s="394"/>
    </row>
    <row r="6" spans="1:18" s="333" customFormat="1" ht="5.0999999999999996" customHeight="1" x14ac:dyDescent="0.2">
      <c r="A6" s="324"/>
      <c r="B6" s="324"/>
      <c r="C6" s="324"/>
      <c r="D6" s="324"/>
      <c r="E6" s="324"/>
      <c r="F6" s="324"/>
      <c r="G6" s="324"/>
      <c r="H6" s="324"/>
      <c r="N6" s="394"/>
      <c r="O6" s="394"/>
      <c r="P6" s="394"/>
      <c r="Q6" s="394"/>
      <c r="R6" s="394"/>
    </row>
    <row r="7" spans="1:18" s="333" customFormat="1" ht="15" x14ac:dyDescent="0.2">
      <c r="A7" s="394"/>
      <c r="B7" s="394"/>
      <c r="C7" s="394"/>
      <c r="D7" s="394"/>
      <c r="E7" s="394"/>
      <c r="F7" s="394"/>
      <c r="G7" s="394"/>
      <c r="H7" s="394"/>
      <c r="N7" s="394"/>
      <c r="O7" s="394"/>
      <c r="P7" s="394"/>
      <c r="Q7" s="394"/>
      <c r="R7" s="394"/>
    </row>
    <row r="8" spans="1:18" s="333" customFormat="1" ht="15" x14ac:dyDescent="0.2">
      <c r="A8" s="324"/>
      <c r="B8" s="324"/>
      <c r="C8" s="324"/>
      <c r="D8" s="324"/>
      <c r="E8" s="324"/>
      <c r="F8" s="324"/>
      <c r="G8" s="324"/>
      <c r="H8" s="324"/>
      <c r="N8" s="394"/>
      <c r="O8" s="394"/>
      <c r="P8" s="394"/>
      <c r="Q8" s="394"/>
      <c r="R8" s="394"/>
    </row>
    <row r="9" spans="1:18" s="333" customFormat="1" ht="15" x14ac:dyDescent="0.2">
      <c r="A9" s="394"/>
      <c r="B9" s="394"/>
      <c r="C9" s="394"/>
      <c r="D9" s="394"/>
      <c r="E9" s="394"/>
      <c r="F9" s="394"/>
      <c r="G9" s="394"/>
      <c r="H9" s="394"/>
      <c r="N9" s="394"/>
      <c r="O9" s="394"/>
      <c r="P9" s="394"/>
      <c r="Q9" s="394"/>
      <c r="R9" s="394"/>
    </row>
    <row r="10" spans="1:18" s="333" customFormat="1" ht="15" x14ac:dyDescent="0.2">
      <c r="A10" s="394"/>
      <c r="B10" s="394"/>
      <c r="C10" s="394"/>
      <c r="D10" s="394"/>
      <c r="E10" s="394"/>
      <c r="F10" s="394"/>
      <c r="G10" s="394"/>
      <c r="H10" s="394"/>
    </row>
    <row r="11" spans="1:18" s="333" customFormat="1" ht="18" x14ac:dyDescent="0.2">
      <c r="A11" s="393"/>
      <c r="B11" s="393"/>
      <c r="C11" s="393"/>
      <c r="D11" s="393"/>
      <c r="E11" s="393"/>
      <c r="F11" s="393"/>
      <c r="G11" s="393"/>
      <c r="H11" s="393"/>
    </row>
    <row r="12" spans="1:18" s="333" customFormat="1" ht="15" x14ac:dyDescent="0.2">
      <c r="A12" s="394"/>
      <c r="B12" s="394"/>
      <c r="C12" s="394"/>
      <c r="D12" s="394"/>
      <c r="E12" s="394"/>
      <c r="F12" s="394"/>
      <c r="G12" s="394"/>
      <c r="H12" s="394"/>
    </row>
    <row r="13" spans="1:18" s="333" customFormat="1" ht="15" x14ac:dyDescent="0.2">
      <c r="A13" s="394"/>
      <c r="B13" s="394"/>
      <c r="C13" s="394"/>
      <c r="D13" s="394"/>
      <c r="E13" s="394"/>
      <c r="F13" s="394"/>
      <c r="G13" s="394"/>
      <c r="H13" s="394"/>
    </row>
    <row r="14" spans="1:18" s="333" customFormat="1" ht="5.45" customHeight="1" x14ac:dyDescent="0.2">
      <c r="A14" s="324"/>
      <c r="B14" s="390"/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2"/>
    </row>
    <row r="15" spans="1:18" s="333" customFormat="1" ht="15" x14ac:dyDescent="0.2"/>
    <row r="16" spans="1:18" ht="17.45" customHeight="1" x14ac:dyDescent="0.2"/>
    <row r="48" spans="2:18" ht="6" customHeight="1" x14ac:dyDescent="0.2">
      <c r="B48" s="334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6"/>
    </row>
    <row r="75" spans="2:18" ht="6.6" customHeight="1" x14ac:dyDescent="0.2">
      <c r="B75" s="334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6"/>
    </row>
  </sheetData>
  <mergeCells count="11">
    <mergeCell ref="B14:R14"/>
    <mergeCell ref="A11:H11"/>
    <mergeCell ref="A12:H12"/>
    <mergeCell ref="N5:R9"/>
    <mergeCell ref="N4:R4"/>
    <mergeCell ref="A5:F5"/>
    <mergeCell ref="A13:H13"/>
    <mergeCell ref="A3:H4"/>
    <mergeCell ref="A7:H7"/>
    <mergeCell ref="A9:H9"/>
    <mergeCell ref="A10:H10"/>
  </mergeCells>
  <phoneticPr fontId="7" type="noConversion"/>
  <pageMargins left="0.78740157480314965" right="0.39370078740157483" top="0.39370078740157483" bottom="0.39370078740157483" header="0.15748031496062992" footer="0.19685039370078741"/>
  <pageSetup paperSize="9" scale="74" fitToHeight="2" orientation="landscape" r:id="rId1"/>
  <headerFooter alignWithMargins="0">
    <oddFooter>&amp;LMolio Prisdata Skabelon, &amp;A&amp;R&amp;P  | 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4</vt:i4>
      </vt:variant>
    </vt:vector>
  </HeadingPairs>
  <TitlesOfParts>
    <vt:vector size="8" baseType="lpstr">
      <vt:lpstr>Brutto opdelt inkl. fragt</vt:lpstr>
      <vt:lpstr>Brutto summeret inkl. fragt</vt:lpstr>
      <vt:lpstr>Overslagskalkulation</vt:lpstr>
      <vt:lpstr>Brugervejledning</vt:lpstr>
      <vt:lpstr>Brugervejledning!Udskriftsområde</vt:lpstr>
      <vt:lpstr>'Brutto opdelt inkl. fragt'!Udskriftsområde</vt:lpstr>
      <vt:lpstr>'Brutto summeret inkl. fragt'!Udskriftsområde</vt:lpstr>
      <vt:lpstr>Overslagskalkulation!Udskriftsområde</vt:lpstr>
    </vt:vector>
  </TitlesOfParts>
  <Company>V&amp;S Byggedata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 (Martin Kristiansen)</dc:creator>
  <cp:lastModifiedBy>MK (Martin Kristiansen)</cp:lastModifiedBy>
  <cp:lastPrinted>2022-10-03T09:43:14Z</cp:lastPrinted>
  <dcterms:created xsi:type="dcterms:W3CDTF">1998-05-26T06:22:56Z</dcterms:created>
  <dcterms:modified xsi:type="dcterms:W3CDTF">2023-01-04T09:39:48Z</dcterms:modified>
</cp:coreProperties>
</file>